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8195" windowHeight="7740"/>
  </bookViews>
  <sheets>
    <sheet name="D10 Rosters" sheetId="3" r:id="rId1"/>
    <sheet name="D10 Agility" sheetId="2" r:id="rId2"/>
    <sheet name="Armour" sheetId="4" r:id="rId3"/>
    <sheet name="D6 Agility" sheetId="1" r:id="rId4"/>
  </sheets>
  <calcPr calcId="145621"/>
</workbook>
</file>

<file path=xl/calcChain.xml><?xml version="1.0" encoding="utf-8"?>
<calcChain xmlns="http://schemas.openxmlformats.org/spreadsheetml/2006/main">
  <c r="J36" i="3" l="1"/>
  <c r="J35" i="3"/>
  <c r="J34" i="3"/>
  <c r="J33" i="3"/>
  <c r="J30" i="3"/>
  <c r="J29" i="3"/>
  <c r="J28" i="3"/>
  <c r="N28" i="3" s="1"/>
  <c r="J27" i="3"/>
  <c r="J24" i="3"/>
  <c r="J23" i="3"/>
  <c r="J22" i="3"/>
  <c r="N22" i="3" s="1"/>
  <c r="J21" i="3"/>
  <c r="N21" i="3" s="1"/>
  <c r="J18" i="3"/>
  <c r="N18" i="3" s="1"/>
  <c r="J17" i="3"/>
  <c r="N17" i="3" s="1"/>
  <c r="J16" i="3"/>
  <c r="J15" i="3"/>
  <c r="N15" i="3" s="1"/>
  <c r="J12" i="3"/>
  <c r="N12" i="3" s="1"/>
  <c r="J11" i="3"/>
  <c r="J10" i="3"/>
  <c r="N10" i="3" s="1"/>
  <c r="J9" i="3"/>
  <c r="N9" i="3" s="1"/>
  <c r="J6" i="3"/>
  <c r="N6" i="3" s="1"/>
  <c r="J5" i="3"/>
  <c r="N5" i="3" s="1"/>
  <c r="J4" i="3"/>
  <c r="J3" i="3"/>
  <c r="N3" i="3" s="1"/>
  <c r="N33" i="3"/>
  <c r="N30" i="3"/>
  <c r="N29" i="3"/>
  <c r="N27" i="3"/>
  <c r="N24" i="3"/>
  <c r="N23" i="3"/>
  <c r="N16" i="3"/>
  <c r="N4" i="3"/>
  <c r="N36" i="3"/>
  <c r="N35" i="3"/>
  <c r="N34" i="3"/>
  <c r="N11" i="3"/>
  <c r="N37" i="3"/>
  <c r="N31" i="3"/>
  <c r="N25" i="3"/>
  <c r="N19" i="3"/>
  <c r="N13" i="3"/>
  <c r="N7" i="3"/>
  <c r="N32" i="3" l="1"/>
  <c r="N26" i="3"/>
  <c r="N20" i="3"/>
  <c r="N14" i="3"/>
  <c r="N8" i="3"/>
  <c r="N2" i="3"/>
  <c r="C18" i="4"/>
  <c r="D18" i="4"/>
  <c r="E18" i="4"/>
  <c r="F18" i="4"/>
  <c r="G18" i="4"/>
  <c r="H18" i="4"/>
  <c r="I18" i="4"/>
  <c r="J18" i="4"/>
  <c r="K18" i="4"/>
  <c r="B18" i="4"/>
  <c r="C12" i="4"/>
  <c r="D12" i="4"/>
  <c r="D13" i="4" s="1"/>
  <c r="E12" i="4"/>
  <c r="E13" i="4" s="1"/>
  <c r="F12" i="4"/>
  <c r="G12" i="4"/>
  <c r="H12" i="4"/>
  <c r="H13" i="4" s="1"/>
  <c r="I12" i="4"/>
  <c r="I13" i="4" s="1"/>
  <c r="J12" i="4"/>
  <c r="K12" i="4"/>
  <c r="L12" i="4"/>
  <c r="L13" i="4" s="1"/>
  <c r="M12" i="4"/>
  <c r="M13" i="4" s="1"/>
  <c r="N12" i="4"/>
  <c r="O12" i="4"/>
  <c r="P12" i="4"/>
  <c r="P13" i="4" s="1"/>
  <c r="Q12" i="4"/>
  <c r="Q13" i="4" s="1"/>
  <c r="R12" i="4"/>
  <c r="S12" i="4"/>
  <c r="T12" i="4"/>
  <c r="T13" i="4" s="1"/>
  <c r="B12" i="4"/>
  <c r="B13" i="4" s="1"/>
  <c r="C13" i="4"/>
  <c r="F13" i="4"/>
  <c r="G13" i="4"/>
  <c r="J13" i="4"/>
  <c r="K13" i="4"/>
  <c r="N13" i="4"/>
  <c r="O13" i="4"/>
  <c r="R13" i="4"/>
  <c r="S13" i="4"/>
  <c r="C11" i="4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B11" i="4"/>
  <c r="AC3" i="4"/>
  <c r="AC5" i="4"/>
  <c r="AC8" i="4"/>
  <c r="AC12" i="4"/>
  <c r="AC17" i="4"/>
  <c r="AC23" i="4"/>
  <c r="AC30" i="4"/>
  <c r="AC38" i="4"/>
  <c r="AC47" i="4"/>
  <c r="AC4" i="4"/>
  <c r="AC6" i="4"/>
  <c r="AC9" i="4"/>
  <c r="AC13" i="4"/>
  <c r="AC18" i="4"/>
  <c r="AC24" i="4"/>
  <c r="AC31" i="4"/>
  <c r="AC39" i="4"/>
  <c r="AC48" i="4"/>
  <c r="AC57" i="4"/>
  <c r="AC7" i="4"/>
  <c r="AC10" i="4"/>
  <c r="AC14" i="4"/>
  <c r="AC19" i="4"/>
  <c r="AC25" i="4"/>
  <c r="AC32" i="4"/>
  <c r="AC40" i="4"/>
  <c r="AC49" i="4"/>
  <c r="AC58" i="4"/>
  <c r="AC66" i="4"/>
  <c r="AC11" i="4"/>
  <c r="AC15" i="4"/>
  <c r="AC20" i="4"/>
  <c r="AC26" i="4"/>
  <c r="AC33" i="4"/>
  <c r="AC41" i="4"/>
  <c r="AC50" i="4"/>
  <c r="AC59" i="4"/>
  <c r="AC67" i="4"/>
  <c r="AC74" i="4"/>
  <c r="AC16" i="4"/>
  <c r="AC21" i="4"/>
  <c r="AC27" i="4"/>
  <c r="AC34" i="4"/>
  <c r="AC42" i="4"/>
  <c r="AC51" i="4"/>
  <c r="AC60" i="4"/>
  <c r="AC68" i="4"/>
  <c r="AC75" i="4"/>
  <c r="AC81" i="4"/>
  <c r="AC22" i="4"/>
  <c r="AC28" i="4"/>
  <c r="AC35" i="4"/>
  <c r="AC43" i="4"/>
  <c r="AC52" i="4"/>
  <c r="AC61" i="4"/>
  <c r="AC69" i="4"/>
  <c r="AC76" i="4"/>
  <c r="AC82" i="4"/>
  <c r="AC87" i="4"/>
  <c r="AC29" i="4"/>
  <c r="AC36" i="4"/>
  <c r="AC44" i="4"/>
  <c r="AC53" i="4"/>
  <c r="AC62" i="4"/>
  <c r="AC70" i="4"/>
  <c r="AC77" i="4"/>
  <c r="AC83" i="4"/>
  <c r="AC88" i="4"/>
  <c r="AC92" i="4"/>
  <c r="AC37" i="4"/>
  <c r="AC45" i="4"/>
  <c r="AC54" i="4"/>
  <c r="AC63" i="4"/>
  <c r="AC71" i="4"/>
  <c r="AC78" i="4"/>
  <c r="AC84" i="4"/>
  <c r="AC89" i="4"/>
  <c r="AC93" i="4"/>
  <c r="AC96" i="4"/>
  <c r="AC46" i="4"/>
  <c r="AC55" i="4"/>
  <c r="AC64" i="4"/>
  <c r="AC72" i="4"/>
  <c r="AC79" i="4"/>
  <c r="AC85" i="4"/>
  <c r="AC90" i="4"/>
  <c r="AC94" i="4"/>
  <c r="AC97" i="4"/>
  <c r="AC99" i="4"/>
  <c r="AC56" i="4"/>
  <c r="AC65" i="4"/>
  <c r="AC73" i="4"/>
  <c r="AC80" i="4"/>
  <c r="AC86" i="4"/>
  <c r="AC91" i="4"/>
  <c r="AC95" i="4"/>
  <c r="AC98" i="4"/>
  <c r="AC100" i="4"/>
  <c r="AC101" i="4"/>
  <c r="E6" i="4"/>
  <c r="F6" i="4"/>
  <c r="I6" i="4"/>
  <c r="J6" i="4"/>
  <c r="B6" i="4"/>
  <c r="D5" i="4"/>
  <c r="D6" i="4" s="1"/>
  <c r="E5" i="4"/>
  <c r="F5" i="4"/>
  <c r="G5" i="4"/>
  <c r="G6" i="4" s="1"/>
  <c r="H5" i="4"/>
  <c r="H6" i="4" s="1"/>
  <c r="I5" i="4"/>
  <c r="J5" i="4"/>
  <c r="K5" i="4"/>
  <c r="K6" i="4" s="1"/>
  <c r="L5" i="4"/>
  <c r="L6" i="4" s="1"/>
  <c r="C5" i="4"/>
  <c r="C6" i="4" s="1"/>
  <c r="B5" i="4"/>
  <c r="C4" i="4"/>
  <c r="D4" i="4"/>
  <c r="E4" i="4"/>
  <c r="F4" i="4"/>
  <c r="G4" i="4"/>
  <c r="H4" i="4"/>
  <c r="I4" i="4"/>
  <c r="J4" i="4"/>
  <c r="K4" i="4"/>
  <c r="L4" i="4"/>
  <c r="B4" i="4"/>
  <c r="AC2" i="4"/>
  <c r="E4" i="2"/>
  <c r="C2" i="2" s="1"/>
  <c r="C9" i="2" s="1"/>
  <c r="B2" i="2" l="1"/>
  <c r="B9" i="2" s="1"/>
  <c r="H2" i="2"/>
  <c r="H9" i="2" s="1"/>
  <c r="D2" i="2"/>
  <c r="D9" i="2" s="1"/>
  <c r="J2" i="2"/>
  <c r="J9" i="2" s="1"/>
  <c r="F2" i="2"/>
  <c r="F9" i="2" s="1"/>
  <c r="I2" i="2"/>
  <c r="I9" i="2" s="1"/>
  <c r="E2" i="2"/>
  <c r="E9" i="2" s="1"/>
  <c r="K2" i="2"/>
  <c r="K9" i="2" s="1"/>
  <c r="G2" i="2"/>
  <c r="G9" i="2" s="1"/>
  <c r="E4" i="1"/>
  <c r="D2" i="1" s="1"/>
  <c r="D9" i="1" s="1"/>
  <c r="G2" i="1" l="1"/>
  <c r="G9" i="1" s="1"/>
  <c r="F2" i="1"/>
  <c r="F9" i="1" s="1"/>
  <c r="C2" i="1"/>
  <c r="C9" i="1" s="1"/>
  <c r="E2" i="1"/>
  <c r="E9" i="1" s="1"/>
  <c r="B2" i="1"/>
  <c r="B9" i="1" s="1"/>
</calcChain>
</file>

<file path=xl/comments1.xml><?xml version="1.0" encoding="utf-8"?>
<comments xmlns="http://schemas.openxmlformats.org/spreadsheetml/2006/main">
  <authors>
    <author>Authorised User</author>
  </authors>
  <commentList>
    <comment ref="A2" authorId="0">
      <text>
        <r>
          <rPr>
            <b/>
            <sz val="9"/>
            <color indexed="81"/>
            <rFont val="Tahoma"/>
            <charset val="1"/>
          </rPr>
          <t>Authorised User:</t>
        </r>
        <r>
          <rPr>
            <sz val="9"/>
            <color indexed="81"/>
            <rFont val="Tahoma"/>
            <charset val="1"/>
          </rPr>
          <t xml:space="preserve">
Pick the action from the list
</t>
        </r>
      </text>
    </comment>
    <comment ref="A4" authorId="0">
      <text>
        <r>
          <rPr>
            <b/>
            <sz val="9"/>
            <color indexed="81"/>
            <rFont val="Tahoma"/>
            <charset val="1"/>
          </rPr>
          <t>Authorised User:</t>
        </r>
        <r>
          <rPr>
            <sz val="9"/>
            <color indexed="81"/>
            <rFont val="Tahoma"/>
            <charset val="1"/>
          </rPr>
          <t xml:space="preserve">
This is generated by the spreadsheet. It's any + or - modifier that's part of the action.</t>
        </r>
      </text>
    </comment>
    <comment ref="A6" authorId="0">
      <text>
        <r>
          <rPr>
            <b/>
            <sz val="9"/>
            <color indexed="81"/>
            <rFont val="Tahoma"/>
            <charset val="1"/>
          </rPr>
          <t>Authorised User:</t>
        </r>
        <r>
          <rPr>
            <sz val="9"/>
            <color indexed="81"/>
            <rFont val="Tahoma"/>
            <charset val="1"/>
          </rPr>
          <t xml:space="preserve">
Any modifiers due to skills the player has. Accurate for example gives a +1</t>
        </r>
      </text>
    </comment>
  </commentList>
</comments>
</file>

<file path=xl/comments2.xml><?xml version="1.0" encoding="utf-8"?>
<comments xmlns="http://schemas.openxmlformats.org/spreadsheetml/2006/main">
  <authors>
    <author>Authorised User</author>
  </authors>
  <commentList>
    <comment ref="A2" authorId="0">
      <text>
        <r>
          <rPr>
            <b/>
            <sz val="9"/>
            <color indexed="81"/>
            <rFont val="Tahoma"/>
            <charset val="1"/>
          </rPr>
          <t>Authorised User:</t>
        </r>
        <r>
          <rPr>
            <sz val="9"/>
            <color indexed="81"/>
            <rFont val="Tahoma"/>
            <charset val="1"/>
          </rPr>
          <t xml:space="preserve">
Pick the action from the list
</t>
        </r>
      </text>
    </comment>
    <comment ref="A4" authorId="0">
      <text>
        <r>
          <rPr>
            <b/>
            <sz val="9"/>
            <color indexed="81"/>
            <rFont val="Tahoma"/>
            <charset val="1"/>
          </rPr>
          <t>Authorised User:</t>
        </r>
        <r>
          <rPr>
            <sz val="9"/>
            <color indexed="81"/>
            <rFont val="Tahoma"/>
            <charset val="1"/>
          </rPr>
          <t xml:space="preserve">
This is generated by the spreadsheet. It's any + or - modifier that's part of the action.</t>
        </r>
      </text>
    </comment>
    <comment ref="A6" authorId="0">
      <text>
        <r>
          <rPr>
            <b/>
            <sz val="9"/>
            <color indexed="81"/>
            <rFont val="Tahoma"/>
            <charset val="1"/>
          </rPr>
          <t>Authorised User:</t>
        </r>
        <r>
          <rPr>
            <sz val="9"/>
            <color indexed="81"/>
            <rFont val="Tahoma"/>
            <charset val="1"/>
          </rPr>
          <t xml:space="preserve">
Any modifiers due to skills the player has. Accurate for example gives a +1</t>
        </r>
      </text>
    </comment>
  </commentList>
</comments>
</file>

<file path=xl/sharedStrings.xml><?xml version="1.0" encoding="utf-8"?>
<sst xmlns="http://schemas.openxmlformats.org/spreadsheetml/2006/main" count="202" uniqueCount="87">
  <si>
    <t>Agility</t>
  </si>
  <si>
    <t>Dodge</t>
  </si>
  <si>
    <t>Pick Up</t>
  </si>
  <si>
    <t>Quick Pass</t>
  </si>
  <si>
    <t>Short Pass</t>
  </si>
  <si>
    <t>Long Pass</t>
  </si>
  <si>
    <t>Long Bomb</t>
  </si>
  <si>
    <t>No. opposition tacklezones affecting roll</t>
  </si>
  <si>
    <t>AG</t>
  </si>
  <si>
    <t>Unmodified Roll</t>
  </si>
  <si>
    <t>Action Modifiers</t>
  </si>
  <si>
    <t>Leap</t>
  </si>
  <si>
    <t>Catch (Accurate Pass)</t>
  </si>
  <si>
    <t>Catch (Inaccurate Pass)</t>
  </si>
  <si>
    <t>Skill Bonus</t>
  </si>
  <si>
    <t>Intercept</t>
  </si>
  <si>
    <t>Jump Up</t>
  </si>
  <si>
    <t>Hypnotic Gaze</t>
  </si>
  <si>
    <t>TTM Landing</t>
  </si>
  <si>
    <t>Safe Throw</t>
  </si>
  <si>
    <t>Percentage Chance</t>
  </si>
  <si>
    <t>Elf</t>
  </si>
  <si>
    <t>Lineman</t>
  </si>
  <si>
    <t>Mv</t>
  </si>
  <si>
    <t>Ag</t>
  </si>
  <si>
    <t>St</t>
  </si>
  <si>
    <t>To</t>
  </si>
  <si>
    <t>2d6 probability</t>
  </si>
  <si>
    <t>Result</t>
  </si>
  <si>
    <t>No. Combinations</t>
  </si>
  <si>
    <t>Probability</t>
  </si>
  <si>
    <t>D1</t>
  </si>
  <si>
    <t>D2</t>
  </si>
  <si>
    <t>Total</t>
  </si>
  <si>
    <t>Probability to beat</t>
  </si>
  <si>
    <t>No Combinations to beat</t>
  </si>
  <si>
    <t>2d10 probability</t>
  </si>
  <si>
    <t>Skills</t>
  </si>
  <si>
    <t>Blitzer</t>
  </si>
  <si>
    <t>Block</t>
  </si>
  <si>
    <t>Catcher</t>
  </si>
  <si>
    <t>Catch</t>
  </si>
  <si>
    <t>Thrower</t>
  </si>
  <si>
    <t>Pass</t>
  </si>
  <si>
    <t>Human</t>
  </si>
  <si>
    <t>Catch, Dodge</t>
  </si>
  <si>
    <t>Pass, Sure Hands</t>
  </si>
  <si>
    <t>Orc</t>
  </si>
  <si>
    <t>Blocker</t>
  </si>
  <si>
    <t>Runner</t>
  </si>
  <si>
    <t>Dwarf</t>
  </si>
  <si>
    <t>Sure Hands</t>
  </si>
  <si>
    <t>Block, Tackle</t>
  </si>
  <si>
    <t>Tackle</t>
  </si>
  <si>
    <t>Position</t>
  </si>
  <si>
    <t>0-16</t>
  </si>
  <si>
    <t>0-2</t>
  </si>
  <si>
    <t>0-4</t>
  </si>
  <si>
    <t>Undead</t>
  </si>
  <si>
    <t xml:space="preserve">0-4 </t>
  </si>
  <si>
    <t>Mighty Blow</t>
  </si>
  <si>
    <t>G</t>
  </si>
  <si>
    <t>PAS</t>
  </si>
  <si>
    <t>GS</t>
  </si>
  <si>
    <t>PA</t>
  </si>
  <si>
    <t>GA</t>
  </si>
  <si>
    <t>PS</t>
  </si>
  <si>
    <t>GP</t>
  </si>
  <si>
    <t>AS</t>
  </si>
  <si>
    <t>GAP</t>
  </si>
  <si>
    <t>S</t>
  </si>
  <si>
    <t>Normal</t>
  </si>
  <si>
    <t>Doubles</t>
  </si>
  <si>
    <t>Ratmen</t>
  </si>
  <si>
    <t>Linemen</t>
  </si>
  <si>
    <t>PASM</t>
  </si>
  <si>
    <t>PAM</t>
  </si>
  <si>
    <t>PSM</t>
  </si>
  <si>
    <t>ASM</t>
  </si>
  <si>
    <t>1D10</t>
  </si>
  <si>
    <t>No. Combinations to beat</t>
  </si>
  <si>
    <t>Cost</t>
  </si>
  <si>
    <t>Skills value</t>
  </si>
  <si>
    <t>Number of</t>
  </si>
  <si>
    <t>Budget remaining</t>
  </si>
  <si>
    <t>Reroll</t>
  </si>
  <si>
    <t>Initial 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</si>
</sst>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9" fontId="0" fillId="0" borderId="0" xfId="1" applyFont="1"/>
    <xf numFmtId="0" fontId="0" fillId="0" borderId="0" xfId="1" applyNumberFormat="1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1" xfId="0" applyFill="1" applyBorder="1" applyAlignment="1">
      <alignment horizontal="center"/>
    </xf>
    <xf numFmtId="0" fontId="0" fillId="0" borderId="0" xfId="0" applyFill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tabSelected="1" workbookViewId="0">
      <selection activeCell="F30" sqref="F30"/>
    </sheetView>
  </sheetViews>
  <sheetFormatPr defaultRowHeight="15" x14ac:dyDescent="0.25"/>
  <cols>
    <col min="3" max="3" width="3.7109375" style="5" bestFit="1" customWidth="1"/>
    <col min="4" max="4" width="3" style="5" bestFit="1" customWidth="1"/>
    <col min="5" max="5" width="3.28515625" style="5" bestFit="1" customWidth="1"/>
    <col min="6" max="6" width="3.140625" style="5" bestFit="1" customWidth="1"/>
    <col min="7" max="7" width="19.140625" customWidth="1"/>
    <col min="8" max="8" width="7.5703125" bestFit="1" customWidth="1"/>
    <col min="9" max="9" width="8.28515625" bestFit="1" customWidth="1"/>
    <col min="11" max="11" width="10.85546875" bestFit="1" customWidth="1"/>
  </cols>
  <sheetData>
    <row r="1" spans="1:16" x14ac:dyDescent="0.25">
      <c r="B1" t="s">
        <v>54</v>
      </c>
      <c r="C1" s="5" t="s">
        <v>23</v>
      </c>
      <c r="D1" s="5" t="s">
        <v>25</v>
      </c>
      <c r="E1" s="5" t="s">
        <v>24</v>
      </c>
      <c r="F1" s="5" t="s">
        <v>26</v>
      </c>
      <c r="G1" t="s">
        <v>37</v>
      </c>
      <c r="H1" s="5" t="s">
        <v>71</v>
      </c>
      <c r="I1" s="5" t="s">
        <v>72</v>
      </c>
      <c r="J1" s="5" t="s">
        <v>81</v>
      </c>
      <c r="K1" s="5" t="s">
        <v>82</v>
      </c>
      <c r="M1" s="5" t="s">
        <v>83</v>
      </c>
      <c r="N1" s="5" t="s">
        <v>84</v>
      </c>
      <c r="P1" s="5" t="s">
        <v>86</v>
      </c>
    </row>
    <row r="2" spans="1:16" x14ac:dyDescent="0.25">
      <c r="A2" t="s">
        <v>21</v>
      </c>
      <c r="N2">
        <f>$P$2-SUM(N3:N7)</f>
        <v>12</v>
      </c>
      <c r="P2">
        <v>2000</v>
      </c>
    </row>
    <row r="3" spans="1:16" x14ac:dyDescent="0.25">
      <c r="A3" s="1" t="s">
        <v>55</v>
      </c>
      <c r="B3" s="1" t="s">
        <v>22</v>
      </c>
      <c r="C3" s="6">
        <v>6</v>
      </c>
      <c r="D3" s="6">
        <v>4</v>
      </c>
      <c r="E3" s="6">
        <v>6</v>
      </c>
      <c r="F3" s="6">
        <v>6</v>
      </c>
      <c r="G3" s="1"/>
      <c r="H3" s="6" t="s">
        <v>65</v>
      </c>
      <c r="I3" s="6" t="s">
        <v>66</v>
      </c>
      <c r="J3">
        <f>(5*C3)+(10*D3)+(11*E3)+(3*F3)+K3</f>
        <v>154</v>
      </c>
      <c r="M3">
        <v>6</v>
      </c>
      <c r="N3">
        <f>M3*J3</f>
        <v>924</v>
      </c>
    </row>
    <row r="4" spans="1:16" x14ac:dyDescent="0.25">
      <c r="A4" s="1" t="s">
        <v>56</v>
      </c>
      <c r="B4" s="1" t="s">
        <v>38</v>
      </c>
      <c r="C4" s="6">
        <v>7</v>
      </c>
      <c r="D4" s="6">
        <v>5</v>
      </c>
      <c r="E4" s="6">
        <v>6</v>
      </c>
      <c r="F4" s="6">
        <v>7</v>
      </c>
      <c r="G4" s="1" t="s">
        <v>39</v>
      </c>
      <c r="H4" s="6" t="s">
        <v>65</v>
      </c>
      <c r="I4" s="6" t="s">
        <v>66</v>
      </c>
      <c r="J4">
        <f t="shared" ref="J4:J6" si="0">(5*C4)+(10*D4)+(11*E4)+(3*F4)+K4</f>
        <v>182</v>
      </c>
      <c r="K4">
        <v>10</v>
      </c>
      <c r="M4">
        <v>2</v>
      </c>
      <c r="N4">
        <f t="shared" ref="N4:N7" si="1">M4*J4</f>
        <v>364</v>
      </c>
    </row>
    <row r="5" spans="1:16" x14ac:dyDescent="0.25">
      <c r="A5" s="1" t="s">
        <v>57</v>
      </c>
      <c r="B5" s="1" t="s">
        <v>40</v>
      </c>
      <c r="C5" s="6">
        <v>8</v>
      </c>
      <c r="D5" s="6">
        <v>3</v>
      </c>
      <c r="E5" s="6">
        <v>7</v>
      </c>
      <c r="F5" s="6">
        <v>6</v>
      </c>
      <c r="G5" s="1" t="s">
        <v>41</v>
      </c>
      <c r="H5" s="6" t="s">
        <v>65</v>
      </c>
      <c r="I5" s="6" t="s">
        <v>66</v>
      </c>
      <c r="J5">
        <f t="shared" si="0"/>
        <v>170</v>
      </c>
      <c r="K5">
        <v>5</v>
      </c>
      <c r="M5">
        <v>2</v>
      </c>
      <c r="N5">
        <f t="shared" si="1"/>
        <v>340</v>
      </c>
    </row>
    <row r="6" spans="1:16" x14ac:dyDescent="0.25">
      <c r="A6" s="1" t="s">
        <v>56</v>
      </c>
      <c r="B6" s="1" t="s">
        <v>42</v>
      </c>
      <c r="C6" s="6">
        <v>6</v>
      </c>
      <c r="D6" s="6">
        <v>3</v>
      </c>
      <c r="E6" s="6">
        <v>7</v>
      </c>
      <c r="F6" s="6">
        <v>6</v>
      </c>
      <c r="G6" s="1" t="s">
        <v>43</v>
      </c>
      <c r="H6" s="6" t="s">
        <v>69</v>
      </c>
      <c r="I6" s="6" t="s">
        <v>70</v>
      </c>
      <c r="J6">
        <f t="shared" si="0"/>
        <v>160</v>
      </c>
      <c r="K6">
        <v>5</v>
      </c>
      <c r="M6">
        <v>1</v>
      </c>
      <c r="N6">
        <f t="shared" si="1"/>
        <v>160</v>
      </c>
    </row>
    <row r="7" spans="1:16" x14ac:dyDescent="0.25">
      <c r="A7" s="9" t="s">
        <v>85</v>
      </c>
      <c r="H7" s="5"/>
      <c r="I7" s="5"/>
      <c r="J7">
        <v>100</v>
      </c>
      <c r="M7">
        <v>2</v>
      </c>
      <c r="N7">
        <f t="shared" si="1"/>
        <v>200</v>
      </c>
    </row>
    <row r="8" spans="1:16" x14ac:dyDescent="0.25">
      <c r="A8" t="s">
        <v>44</v>
      </c>
      <c r="H8" s="5"/>
      <c r="I8" s="5"/>
      <c r="L8" s="7"/>
      <c r="N8">
        <f>$P$2-SUM(N9:N13)</f>
        <v>23</v>
      </c>
    </row>
    <row r="9" spans="1:16" x14ac:dyDescent="0.25">
      <c r="A9" s="1" t="s">
        <v>55</v>
      </c>
      <c r="B9" s="1" t="s">
        <v>22</v>
      </c>
      <c r="C9" s="6">
        <v>6</v>
      </c>
      <c r="D9" s="6">
        <v>4</v>
      </c>
      <c r="E9" s="6">
        <v>5</v>
      </c>
      <c r="F9" s="6">
        <v>7</v>
      </c>
      <c r="G9" s="1"/>
      <c r="H9" s="6" t="s">
        <v>61</v>
      </c>
      <c r="I9" s="6" t="s">
        <v>62</v>
      </c>
      <c r="J9">
        <f>(5*C9)+(10*D9)+(11*E9)+(3*F9)+K9</f>
        <v>146</v>
      </c>
      <c r="M9">
        <v>4</v>
      </c>
      <c r="N9">
        <f>M9*J9</f>
        <v>584</v>
      </c>
    </row>
    <row r="10" spans="1:16" x14ac:dyDescent="0.25">
      <c r="A10" s="1" t="s">
        <v>57</v>
      </c>
      <c r="B10" s="1" t="s">
        <v>38</v>
      </c>
      <c r="C10" s="6">
        <v>7</v>
      </c>
      <c r="D10" s="6">
        <v>5</v>
      </c>
      <c r="E10" s="6">
        <v>5</v>
      </c>
      <c r="F10" s="6">
        <v>8</v>
      </c>
      <c r="G10" s="1" t="s">
        <v>39</v>
      </c>
      <c r="H10" s="6" t="s">
        <v>63</v>
      </c>
      <c r="I10" s="6" t="s">
        <v>64</v>
      </c>
      <c r="J10">
        <f t="shared" ref="J10:J12" si="2">(5*C10)+(10*D10)+(11*E10)+(3*F10)+K10</f>
        <v>174</v>
      </c>
      <c r="K10">
        <v>10</v>
      </c>
      <c r="M10">
        <v>4</v>
      </c>
      <c r="N10">
        <f t="shared" ref="N10:N13" si="3">M10*J10</f>
        <v>696</v>
      </c>
    </row>
    <row r="11" spans="1:16" x14ac:dyDescent="0.25">
      <c r="A11" s="1" t="s">
        <v>56</v>
      </c>
      <c r="B11" s="1" t="s">
        <v>40</v>
      </c>
      <c r="C11" s="6">
        <v>7</v>
      </c>
      <c r="D11" s="6">
        <v>3</v>
      </c>
      <c r="E11" s="6">
        <v>6</v>
      </c>
      <c r="F11" s="6">
        <v>6</v>
      </c>
      <c r="G11" s="1" t="s">
        <v>45</v>
      </c>
      <c r="H11" s="6" t="s">
        <v>65</v>
      </c>
      <c r="I11" s="6" t="s">
        <v>66</v>
      </c>
      <c r="J11">
        <f t="shared" si="2"/>
        <v>164</v>
      </c>
      <c r="K11">
        <v>15</v>
      </c>
      <c r="M11">
        <v>2</v>
      </c>
      <c r="N11">
        <f t="shared" si="3"/>
        <v>328</v>
      </c>
    </row>
    <row r="12" spans="1:16" x14ac:dyDescent="0.25">
      <c r="A12" s="1" t="s">
        <v>56</v>
      </c>
      <c r="B12" s="1" t="s">
        <v>42</v>
      </c>
      <c r="C12" s="6">
        <v>6</v>
      </c>
      <c r="D12" s="6">
        <v>3</v>
      </c>
      <c r="E12" s="6">
        <v>6</v>
      </c>
      <c r="F12" s="6">
        <v>6</v>
      </c>
      <c r="G12" s="1" t="s">
        <v>46</v>
      </c>
      <c r="H12" s="6" t="s">
        <v>67</v>
      </c>
      <c r="I12" s="6" t="s">
        <v>68</v>
      </c>
      <c r="J12">
        <f t="shared" si="2"/>
        <v>159</v>
      </c>
      <c r="K12">
        <v>15</v>
      </c>
      <c r="M12">
        <v>1</v>
      </c>
      <c r="N12">
        <f t="shared" si="3"/>
        <v>159</v>
      </c>
    </row>
    <row r="13" spans="1:16" x14ac:dyDescent="0.25">
      <c r="A13" s="9" t="s">
        <v>85</v>
      </c>
      <c r="H13" s="5"/>
      <c r="I13" s="5"/>
      <c r="J13">
        <v>70</v>
      </c>
      <c r="M13">
        <v>3</v>
      </c>
      <c r="N13">
        <f t="shared" si="3"/>
        <v>210</v>
      </c>
    </row>
    <row r="14" spans="1:16" x14ac:dyDescent="0.25">
      <c r="A14" t="s">
        <v>47</v>
      </c>
      <c r="H14" s="5"/>
      <c r="I14" s="5"/>
      <c r="N14">
        <f>$P$2-SUM(N15:N19)</f>
        <v>58</v>
      </c>
    </row>
    <row r="15" spans="1:16" x14ac:dyDescent="0.25">
      <c r="A15" s="1" t="s">
        <v>55</v>
      </c>
      <c r="B15" s="1" t="s">
        <v>22</v>
      </c>
      <c r="C15" s="6">
        <v>5</v>
      </c>
      <c r="D15" s="6">
        <v>4</v>
      </c>
      <c r="E15" s="6">
        <v>5</v>
      </c>
      <c r="F15" s="6">
        <v>7</v>
      </c>
      <c r="G15" s="1"/>
      <c r="H15" s="6" t="s">
        <v>61</v>
      </c>
      <c r="I15" s="6" t="s">
        <v>62</v>
      </c>
      <c r="J15">
        <f>(5*C15)+(10*D15)+(11*E15)+(3*F15)+K15</f>
        <v>141</v>
      </c>
      <c r="M15">
        <v>4</v>
      </c>
      <c r="N15">
        <f>M15*J15</f>
        <v>564</v>
      </c>
    </row>
    <row r="16" spans="1:16" x14ac:dyDescent="0.25">
      <c r="A16" s="1" t="s">
        <v>56</v>
      </c>
      <c r="B16" s="1" t="s">
        <v>38</v>
      </c>
      <c r="C16" s="6">
        <v>6</v>
      </c>
      <c r="D16" s="6">
        <v>5</v>
      </c>
      <c r="E16" s="6">
        <v>5</v>
      </c>
      <c r="F16" s="6">
        <v>8</v>
      </c>
      <c r="G16" s="1" t="s">
        <v>39</v>
      </c>
      <c r="H16" s="6" t="s">
        <v>63</v>
      </c>
      <c r="I16" s="6" t="s">
        <v>64</v>
      </c>
      <c r="J16">
        <f t="shared" ref="J16:J18" si="4">(5*C16)+(10*D16)+(11*E16)+(3*F16)+K16</f>
        <v>169</v>
      </c>
      <c r="K16">
        <v>10</v>
      </c>
      <c r="M16">
        <v>2</v>
      </c>
      <c r="N16">
        <f t="shared" ref="N16:N19" si="5">M16*J16</f>
        <v>338</v>
      </c>
    </row>
    <row r="17" spans="1:14" x14ac:dyDescent="0.25">
      <c r="A17" s="1" t="s">
        <v>57</v>
      </c>
      <c r="B17" s="1" t="s">
        <v>48</v>
      </c>
      <c r="C17" s="6">
        <v>4</v>
      </c>
      <c r="D17" s="6">
        <v>6</v>
      </c>
      <c r="E17" s="6">
        <v>4</v>
      </c>
      <c r="F17" s="6">
        <v>8</v>
      </c>
      <c r="G17" s="1"/>
      <c r="H17" s="6" t="s">
        <v>63</v>
      </c>
      <c r="I17" s="6" t="s">
        <v>64</v>
      </c>
      <c r="J17">
        <f t="shared" si="4"/>
        <v>148</v>
      </c>
      <c r="M17">
        <v>4</v>
      </c>
      <c r="N17">
        <f t="shared" si="5"/>
        <v>592</v>
      </c>
    </row>
    <row r="18" spans="1:14" x14ac:dyDescent="0.25">
      <c r="A18" s="1" t="s">
        <v>56</v>
      </c>
      <c r="B18" s="1" t="s">
        <v>49</v>
      </c>
      <c r="C18" s="6">
        <v>5</v>
      </c>
      <c r="D18" s="6">
        <v>4</v>
      </c>
      <c r="E18" s="6">
        <v>5</v>
      </c>
      <c r="F18" s="6">
        <v>6</v>
      </c>
      <c r="G18" s="1" t="s">
        <v>46</v>
      </c>
      <c r="H18" s="6" t="s">
        <v>67</v>
      </c>
      <c r="I18" s="6" t="s">
        <v>68</v>
      </c>
      <c r="J18">
        <f t="shared" si="4"/>
        <v>148</v>
      </c>
      <c r="K18">
        <v>10</v>
      </c>
      <c r="M18">
        <v>1</v>
      </c>
      <c r="N18">
        <f t="shared" si="5"/>
        <v>148</v>
      </c>
    </row>
    <row r="19" spans="1:14" x14ac:dyDescent="0.25">
      <c r="A19" s="9" t="s">
        <v>85</v>
      </c>
      <c r="H19" s="5"/>
      <c r="I19" s="5"/>
      <c r="J19">
        <v>100</v>
      </c>
      <c r="M19">
        <v>3</v>
      </c>
      <c r="N19">
        <f t="shared" si="5"/>
        <v>300</v>
      </c>
    </row>
    <row r="20" spans="1:14" x14ac:dyDescent="0.25">
      <c r="A20" t="s">
        <v>50</v>
      </c>
      <c r="H20" s="5"/>
      <c r="I20" s="5"/>
      <c r="N20">
        <f>$P$2-SUM(N21:N25)</f>
        <v>29</v>
      </c>
    </row>
    <row r="21" spans="1:14" x14ac:dyDescent="0.25">
      <c r="A21" s="1" t="s">
        <v>55</v>
      </c>
      <c r="B21" s="1" t="s">
        <v>22</v>
      </c>
      <c r="C21" s="6">
        <v>4</v>
      </c>
      <c r="D21" s="6">
        <v>4</v>
      </c>
      <c r="E21" s="6">
        <v>4</v>
      </c>
      <c r="F21" s="6">
        <v>7</v>
      </c>
      <c r="G21" s="1" t="s">
        <v>53</v>
      </c>
      <c r="H21" s="6" t="s">
        <v>63</v>
      </c>
      <c r="I21" s="6" t="s">
        <v>64</v>
      </c>
      <c r="J21">
        <f>(5*C21)+(10*D21)+(11*E21)+(3*F21)+K21</f>
        <v>135</v>
      </c>
      <c r="K21">
        <v>10</v>
      </c>
      <c r="M21">
        <v>4</v>
      </c>
      <c r="N21">
        <f>M21*J21</f>
        <v>540</v>
      </c>
    </row>
    <row r="22" spans="1:14" x14ac:dyDescent="0.25">
      <c r="A22" s="1" t="s">
        <v>56</v>
      </c>
      <c r="B22" s="1" t="s">
        <v>38</v>
      </c>
      <c r="C22" s="6">
        <v>6</v>
      </c>
      <c r="D22" s="6">
        <v>5</v>
      </c>
      <c r="E22" s="6">
        <v>5</v>
      </c>
      <c r="F22" s="6">
        <v>8</v>
      </c>
      <c r="G22" s="1" t="s">
        <v>39</v>
      </c>
      <c r="H22" s="6" t="s">
        <v>63</v>
      </c>
      <c r="I22" s="6" t="s">
        <v>64</v>
      </c>
      <c r="J22">
        <f t="shared" ref="J22:J24" si="6">(5*C22)+(10*D22)+(11*E22)+(3*F22)+K22</f>
        <v>169</v>
      </c>
      <c r="K22">
        <v>10</v>
      </c>
      <c r="M22">
        <v>2</v>
      </c>
      <c r="N22">
        <f t="shared" ref="N22:N25" si="7">M22*J22</f>
        <v>338</v>
      </c>
    </row>
    <row r="23" spans="1:14" x14ac:dyDescent="0.25">
      <c r="A23" s="1" t="s">
        <v>56</v>
      </c>
      <c r="B23" s="1" t="s">
        <v>49</v>
      </c>
      <c r="C23" s="6">
        <v>6</v>
      </c>
      <c r="D23" s="6">
        <v>4</v>
      </c>
      <c r="E23" s="6">
        <v>5</v>
      </c>
      <c r="F23" s="6">
        <v>7</v>
      </c>
      <c r="G23" s="1" t="s">
        <v>51</v>
      </c>
      <c r="H23" s="6" t="s">
        <v>67</v>
      </c>
      <c r="I23" s="6" t="s">
        <v>68</v>
      </c>
      <c r="J23">
        <f t="shared" si="6"/>
        <v>151</v>
      </c>
      <c r="K23">
        <v>5</v>
      </c>
      <c r="M23">
        <v>1</v>
      </c>
      <c r="N23">
        <f t="shared" si="7"/>
        <v>151</v>
      </c>
    </row>
    <row r="24" spans="1:14" x14ac:dyDescent="0.25">
      <c r="A24" s="1" t="s">
        <v>57</v>
      </c>
      <c r="B24" s="1" t="s">
        <v>48</v>
      </c>
      <c r="C24" s="6">
        <v>4</v>
      </c>
      <c r="D24" s="6">
        <v>6</v>
      </c>
      <c r="E24" s="6">
        <v>4</v>
      </c>
      <c r="F24" s="6">
        <v>8</v>
      </c>
      <c r="G24" s="1" t="s">
        <v>52</v>
      </c>
      <c r="H24" s="6" t="s">
        <v>63</v>
      </c>
      <c r="I24" s="6" t="s">
        <v>64</v>
      </c>
      <c r="J24">
        <f t="shared" si="6"/>
        <v>168</v>
      </c>
      <c r="K24">
        <v>20</v>
      </c>
      <c r="M24">
        <v>4</v>
      </c>
      <c r="N24">
        <f t="shared" si="7"/>
        <v>672</v>
      </c>
    </row>
    <row r="25" spans="1:14" x14ac:dyDescent="0.25">
      <c r="A25" s="9" t="s">
        <v>85</v>
      </c>
      <c r="H25" s="5"/>
      <c r="I25" s="5"/>
      <c r="J25">
        <v>90</v>
      </c>
      <c r="M25">
        <v>3</v>
      </c>
      <c r="N25">
        <f t="shared" si="7"/>
        <v>270</v>
      </c>
    </row>
    <row r="26" spans="1:14" x14ac:dyDescent="0.25">
      <c r="A26" t="s">
        <v>58</v>
      </c>
      <c r="H26" s="5"/>
      <c r="I26" s="5"/>
      <c r="N26">
        <f>$P$2-SUM(N27:N31)</f>
        <v>25</v>
      </c>
    </row>
    <row r="27" spans="1:14" x14ac:dyDescent="0.25">
      <c r="A27" s="1" t="s">
        <v>55</v>
      </c>
      <c r="B27" s="1" t="s">
        <v>74</v>
      </c>
      <c r="C27" s="6">
        <v>5</v>
      </c>
      <c r="D27" s="6">
        <v>4</v>
      </c>
      <c r="E27" s="6">
        <v>4</v>
      </c>
      <c r="F27" s="6">
        <v>6</v>
      </c>
      <c r="G27" s="1"/>
      <c r="H27" s="6" t="s">
        <v>61</v>
      </c>
      <c r="I27" s="6" t="s">
        <v>62</v>
      </c>
      <c r="J27">
        <f>(5*C27)+(10*D27)+(11*E27)+(3*F27)+K27</f>
        <v>127</v>
      </c>
      <c r="M27">
        <v>3</v>
      </c>
      <c r="N27">
        <f>M27*J27</f>
        <v>381</v>
      </c>
    </row>
    <row r="28" spans="1:14" x14ac:dyDescent="0.25">
      <c r="A28" s="1" t="s">
        <v>56</v>
      </c>
      <c r="B28" s="1" t="s">
        <v>38</v>
      </c>
      <c r="C28" s="6">
        <v>6</v>
      </c>
      <c r="D28" s="6">
        <v>5</v>
      </c>
      <c r="E28" s="6">
        <v>6</v>
      </c>
      <c r="F28" s="6">
        <v>7</v>
      </c>
      <c r="G28" s="1" t="s">
        <v>39</v>
      </c>
      <c r="H28" s="6" t="s">
        <v>63</v>
      </c>
      <c r="I28" s="6" t="s">
        <v>64</v>
      </c>
      <c r="J28">
        <f t="shared" ref="J28:J30" si="8">(5*C28)+(10*D28)+(11*E28)+(3*F28)+K28</f>
        <v>177</v>
      </c>
      <c r="K28">
        <v>10</v>
      </c>
      <c r="M28">
        <v>2</v>
      </c>
      <c r="N28">
        <f t="shared" ref="N28:N31" si="9">M28*J28</f>
        <v>354</v>
      </c>
    </row>
    <row r="29" spans="1:14" x14ac:dyDescent="0.25">
      <c r="A29" s="1" t="s">
        <v>56</v>
      </c>
      <c r="B29" s="1" t="s">
        <v>48</v>
      </c>
      <c r="C29" s="6">
        <v>3</v>
      </c>
      <c r="D29" s="6">
        <v>7</v>
      </c>
      <c r="E29" s="6">
        <v>3</v>
      </c>
      <c r="F29" s="6">
        <v>8</v>
      </c>
      <c r="G29" s="1" t="s">
        <v>60</v>
      </c>
      <c r="H29" s="6" t="s">
        <v>63</v>
      </c>
      <c r="I29" s="6" t="s">
        <v>64</v>
      </c>
      <c r="J29">
        <f t="shared" si="8"/>
        <v>152</v>
      </c>
      <c r="K29">
        <v>10</v>
      </c>
      <c r="M29">
        <v>2</v>
      </c>
      <c r="N29">
        <f t="shared" si="9"/>
        <v>304</v>
      </c>
    </row>
    <row r="30" spans="1:14" x14ac:dyDescent="0.25">
      <c r="A30" s="1" t="s">
        <v>59</v>
      </c>
      <c r="B30" s="1" t="s">
        <v>49</v>
      </c>
      <c r="C30" s="6">
        <v>7</v>
      </c>
      <c r="D30" s="6">
        <v>3</v>
      </c>
      <c r="E30" s="6">
        <v>6</v>
      </c>
      <c r="F30" s="6">
        <v>6</v>
      </c>
      <c r="G30" s="1" t="s">
        <v>1</v>
      </c>
      <c r="H30" s="6" t="s">
        <v>65</v>
      </c>
      <c r="I30" s="6" t="s">
        <v>66</v>
      </c>
      <c r="J30">
        <f t="shared" si="8"/>
        <v>159</v>
      </c>
      <c r="K30">
        <v>10</v>
      </c>
      <c r="M30">
        <v>4</v>
      </c>
      <c r="N30">
        <f t="shared" si="9"/>
        <v>636</v>
      </c>
    </row>
    <row r="31" spans="1:14" x14ac:dyDescent="0.25">
      <c r="A31" s="9" t="s">
        <v>85</v>
      </c>
      <c r="H31" s="5"/>
      <c r="I31" s="5"/>
      <c r="J31">
        <v>100</v>
      </c>
      <c r="M31">
        <v>3</v>
      </c>
      <c r="N31">
        <f t="shared" si="9"/>
        <v>300</v>
      </c>
    </row>
    <row r="32" spans="1:14" x14ac:dyDescent="0.25">
      <c r="A32" t="s">
        <v>73</v>
      </c>
      <c r="N32">
        <f>$P$2-SUM(N33:N37)</f>
        <v>27</v>
      </c>
    </row>
    <row r="33" spans="1:14" x14ac:dyDescent="0.25">
      <c r="A33" s="1" t="s">
        <v>55</v>
      </c>
      <c r="B33" s="1" t="s">
        <v>74</v>
      </c>
      <c r="C33" s="6">
        <v>7</v>
      </c>
      <c r="D33" s="6">
        <v>4</v>
      </c>
      <c r="E33" s="6">
        <v>5</v>
      </c>
      <c r="F33" s="6">
        <v>6</v>
      </c>
      <c r="G33" s="1"/>
      <c r="H33" s="8" t="s">
        <v>61</v>
      </c>
      <c r="I33" s="8" t="s">
        <v>75</v>
      </c>
      <c r="J33">
        <f>(5*C33)+(10*D33)+(11*E33)+(3*F33)+K33</f>
        <v>148</v>
      </c>
      <c r="M33">
        <v>4</v>
      </c>
      <c r="N33">
        <f>M33*J33</f>
        <v>592</v>
      </c>
    </row>
    <row r="34" spans="1:14" x14ac:dyDescent="0.25">
      <c r="A34" s="1" t="s">
        <v>56</v>
      </c>
      <c r="B34" s="1" t="s">
        <v>38</v>
      </c>
      <c r="C34" s="6">
        <v>7</v>
      </c>
      <c r="D34" s="6">
        <v>5</v>
      </c>
      <c r="E34" s="6">
        <v>5</v>
      </c>
      <c r="F34" s="6">
        <v>7</v>
      </c>
      <c r="G34" s="1" t="s">
        <v>39</v>
      </c>
      <c r="H34" s="8" t="s">
        <v>63</v>
      </c>
      <c r="I34" s="8" t="s">
        <v>76</v>
      </c>
      <c r="J34">
        <f t="shared" ref="J34:J36" si="10">(5*C34)+(10*D34)+(11*E34)+(3*F34)+K34</f>
        <v>171</v>
      </c>
      <c r="K34">
        <v>10</v>
      </c>
      <c r="M34">
        <v>2</v>
      </c>
      <c r="N34">
        <f t="shared" ref="N34:N37" si="11">M34*J34</f>
        <v>342</v>
      </c>
    </row>
    <row r="35" spans="1:14" x14ac:dyDescent="0.25">
      <c r="A35" s="1" t="s">
        <v>57</v>
      </c>
      <c r="B35" s="1" t="s">
        <v>49</v>
      </c>
      <c r="C35" s="6">
        <v>9</v>
      </c>
      <c r="D35" s="6">
        <v>2</v>
      </c>
      <c r="E35" s="6">
        <v>7</v>
      </c>
      <c r="F35" s="6">
        <v>6</v>
      </c>
      <c r="G35" s="1" t="s">
        <v>1</v>
      </c>
      <c r="H35" s="8" t="s">
        <v>65</v>
      </c>
      <c r="I35" s="8" t="s">
        <v>77</v>
      </c>
      <c r="J35">
        <f t="shared" si="10"/>
        <v>170</v>
      </c>
      <c r="K35">
        <v>10</v>
      </c>
      <c r="M35">
        <v>4</v>
      </c>
      <c r="N35">
        <f t="shared" si="11"/>
        <v>680</v>
      </c>
    </row>
    <row r="36" spans="1:14" x14ac:dyDescent="0.25">
      <c r="A36" s="1" t="s">
        <v>56</v>
      </c>
      <c r="B36" s="1" t="s">
        <v>42</v>
      </c>
      <c r="C36" s="6">
        <v>7</v>
      </c>
      <c r="D36" s="6">
        <v>3</v>
      </c>
      <c r="E36" s="6">
        <v>6</v>
      </c>
      <c r="F36" s="6">
        <v>6</v>
      </c>
      <c r="G36" s="1" t="s">
        <v>46</v>
      </c>
      <c r="H36" s="8" t="s">
        <v>67</v>
      </c>
      <c r="I36" s="8" t="s">
        <v>78</v>
      </c>
      <c r="J36">
        <f t="shared" si="10"/>
        <v>159</v>
      </c>
      <c r="K36">
        <v>10</v>
      </c>
      <c r="M36">
        <v>1</v>
      </c>
      <c r="N36">
        <f t="shared" si="11"/>
        <v>159</v>
      </c>
    </row>
    <row r="37" spans="1:14" x14ac:dyDescent="0.25">
      <c r="A37" s="9" t="s">
        <v>85</v>
      </c>
      <c r="H37" s="5"/>
      <c r="I37" s="5"/>
      <c r="J37">
        <v>100</v>
      </c>
      <c r="M37">
        <v>2</v>
      </c>
      <c r="N37">
        <f t="shared" si="11"/>
        <v>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15"/>
  <sheetViews>
    <sheetView workbookViewId="0">
      <selection activeCell="A2" sqref="A2"/>
    </sheetView>
  </sheetViews>
  <sheetFormatPr defaultRowHeight="15" x14ac:dyDescent="0.25"/>
  <cols>
    <col min="1" max="1" width="10" bestFit="1" customWidth="1"/>
  </cols>
  <sheetData>
    <row r="1" spans="1:28" x14ac:dyDescent="0.25">
      <c r="A1" s="1" t="s">
        <v>0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R1" t="s">
        <v>8</v>
      </c>
      <c r="S1">
        <v>1</v>
      </c>
      <c r="T1">
        <v>2</v>
      </c>
      <c r="U1">
        <v>3</v>
      </c>
      <c r="V1">
        <v>4</v>
      </c>
      <c r="W1">
        <v>5</v>
      </c>
      <c r="X1">
        <v>6</v>
      </c>
      <c r="Y1">
        <v>7</v>
      </c>
      <c r="Z1">
        <v>8</v>
      </c>
      <c r="AA1">
        <v>9</v>
      </c>
      <c r="AB1">
        <v>10</v>
      </c>
    </row>
    <row r="2" spans="1:28" x14ac:dyDescent="0.25">
      <c r="A2" s="1" t="s">
        <v>2</v>
      </c>
      <c r="B2" s="1">
        <f>IF(S2-$E$4+$E$5-$E$6&gt;10,10,(IF(S2-$E$4+$E$5-$E$6&lt;2,2,(S2-$E$4+$E$5-$E$6))))</f>
        <v>9</v>
      </c>
      <c r="C2" s="1">
        <f t="shared" ref="C2:K2" si="0">IF(T2-$E$4+$E$5-$E$6&gt;10,10,(IF(T2-$E$4+$E$5-$E$6&lt;2,2,(T2-$E$4+$E$5-$E$6))))</f>
        <v>8</v>
      </c>
      <c r="D2" s="1">
        <f t="shared" si="0"/>
        <v>7</v>
      </c>
      <c r="E2" s="1">
        <f t="shared" si="0"/>
        <v>6</v>
      </c>
      <c r="F2" s="1">
        <f t="shared" si="0"/>
        <v>5</v>
      </c>
      <c r="G2" s="1">
        <f t="shared" si="0"/>
        <v>4</v>
      </c>
      <c r="H2" s="1">
        <f t="shared" si="0"/>
        <v>3</v>
      </c>
      <c r="I2" s="1">
        <f t="shared" si="0"/>
        <v>2</v>
      </c>
      <c r="J2" s="1">
        <f t="shared" si="0"/>
        <v>2</v>
      </c>
      <c r="K2" s="1">
        <f t="shared" si="0"/>
        <v>2</v>
      </c>
      <c r="P2" t="s">
        <v>1</v>
      </c>
      <c r="Q2">
        <v>1</v>
      </c>
      <c r="R2" t="s">
        <v>9</v>
      </c>
      <c r="S2">
        <v>10</v>
      </c>
      <c r="T2">
        <v>9</v>
      </c>
      <c r="U2">
        <v>8</v>
      </c>
      <c r="V2">
        <v>7</v>
      </c>
      <c r="W2">
        <v>6</v>
      </c>
      <c r="X2">
        <v>5</v>
      </c>
      <c r="Y2">
        <v>4</v>
      </c>
      <c r="Z2">
        <v>3</v>
      </c>
      <c r="AA2">
        <v>2</v>
      </c>
      <c r="AB2">
        <v>1</v>
      </c>
    </row>
    <row r="3" spans="1:28" x14ac:dyDescent="0.25">
      <c r="P3" t="s">
        <v>2</v>
      </c>
      <c r="Q3">
        <v>1</v>
      </c>
    </row>
    <row r="4" spans="1:28" x14ac:dyDescent="0.25">
      <c r="A4" s="2" t="s">
        <v>10</v>
      </c>
      <c r="B4" s="2"/>
      <c r="C4" s="2"/>
      <c r="D4" s="2"/>
      <c r="E4" s="1">
        <f>VLOOKUP(A2,P2:Q16,2,FALSE)</f>
        <v>1</v>
      </c>
      <c r="P4" t="s">
        <v>3</v>
      </c>
      <c r="Q4">
        <v>1</v>
      </c>
    </row>
    <row r="5" spans="1:28" x14ac:dyDescent="0.25">
      <c r="A5" s="2" t="s">
        <v>7</v>
      </c>
      <c r="B5" s="2"/>
      <c r="C5" s="2"/>
      <c r="D5" s="2"/>
      <c r="E5" s="1">
        <v>0</v>
      </c>
      <c r="P5" t="s">
        <v>4</v>
      </c>
      <c r="Q5">
        <v>0</v>
      </c>
    </row>
    <row r="6" spans="1:28" x14ac:dyDescent="0.25">
      <c r="A6" s="2" t="s">
        <v>14</v>
      </c>
      <c r="B6" s="2"/>
      <c r="C6" s="2"/>
      <c r="D6" s="2"/>
      <c r="E6" s="1">
        <v>0</v>
      </c>
      <c r="P6" t="s">
        <v>5</v>
      </c>
      <c r="Q6">
        <v>-1</v>
      </c>
    </row>
    <row r="7" spans="1:28" x14ac:dyDescent="0.25">
      <c r="P7" t="s">
        <v>6</v>
      </c>
      <c r="Q7">
        <v>-2</v>
      </c>
    </row>
    <row r="8" spans="1:28" x14ac:dyDescent="0.25">
      <c r="P8" t="s">
        <v>12</v>
      </c>
      <c r="Q8">
        <v>1</v>
      </c>
    </row>
    <row r="9" spans="1:28" x14ac:dyDescent="0.25">
      <c r="A9" t="s">
        <v>20</v>
      </c>
      <c r="B9" s="3">
        <f>(11-B2)/10</f>
        <v>0.2</v>
      </c>
      <c r="C9" s="3">
        <f t="shared" ref="C9:K9" si="1">(11-C2)/10</f>
        <v>0.3</v>
      </c>
      <c r="D9" s="3">
        <f t="shared" si="1"/>
        <v>0.4</v>
      </c>
      <c r="E9" s="3">
        <f t="shared" si="1"/>
        <v>0.5</v>
      </c>
      <c r="F9" s="3">
        <f t="shared" si="1"/>
        <v>0.6</v>
      </c>
      <c r="G9" s="3">
        <f t="shared" si="1"/>
        <v>0.7</v>
      </c>
      <c r="H9" s="3">
        <f t="shared" si="1"/>
        <v>0.8</v>
      </c>
      <c r="I9" s="3">
        <f t="shared" si="1"/>
        <v>0.9</v>
      </c>
      <c r="J9" s="3">
        <f t="shared" si="1"/>
        <v>0.9</v>
      </c>
      <c r="K9" s="3">
        <f t="shared" si="1"/>
        <v>0.9</v>
      </c>
      <c r="P9" t="s">
        <v>13</v>
      </c>
      <c r="Q9">
        <v>0</v>
      </c>
    </row>
    <row r="10" spans="1:28" x14ac:dyDescent="0.25">
      <c r="P10" t="s">
        <v>11</v>
      </c>
      <c r="Q10">
        <v>0</v>
      </c>
    </row>
    <row r="11" spans="1:28" x14ac:dyDescent="0.25">
      <c r="P11" t="s">
        <v>15</v>
      </c>
      <c r="Q11">
        <v>-2</v>
      </c>
    </row>
    <row r="12" spans="1:28" x14ac:dyDescent="0.25">
      <c r="P12" t="s">
        <v>16</v>
      </c>
      <c r="Q12">
        <v>2</v>
      </c>
    </row>
    <row r="13" spans="1:28" x14ac:dyDescent="0.25">
      <c r="P13" t="s">
        <v>17</v>
      </c>
      <c r="Q13">
        <v>0</v>
      </c>
    </row>
    <row r="14" spans="1:28" x14ac:dyDescent="0.25">
      <c r="P14" t="s">
        <v>18</v>
      </c>
      <c r="Q14">
        <v>0</v>
      </c>
    </row>
    <row r="15" spans="1:28" x14ac:dyDescent="0.25">
      <c r="P15" t="s">
        <v>19</v>
      </c>
      <c r="Q15">
        <v>0</v>
      </c>
    </row>
  </sheetData>
  <mergeCells count="3">
    <mergeCell ref="A4:D4"/>
    <mergeCell ref="A5:D5"/>
    <mergeCell ref="A6:D6"/>
  </mergeCells>
  <dataValidations count="1">
    <dataValidation type="list" allowBlank="1" showInputMessage="1" showErrorMessage="1" sqref="A2">
      <formula1>$P$2:$P$16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1"/>
  <sheetViews>
    <sheetView zoomScale="70" zoomScaleNormal="70" workbookViewId="0">
      <selection activeCell="J22" sqref="J22"/>
    </sheetView>
  </sheetViews>
  <sheetFormatPr defaultRowHeight="15" x14ac:dyDescent="0.25"/>
  <cols>
    <col min="1" max="1" width="17" bestFit="1" customWidth="1"/>
    <col min="2" max="2" width="9.5703125" bestFit="1" customWidth="1"/>
  </cols>
  <sheetData>
    <row r="1" spans="1:29" x14ac:dyDescent="0.25">
      <c r="A1" t="s">
        <v>27</v>
      </c>
      <c r="AA1" t="s">
        <v>31</v>
      </c>
      <c r="AB1" t="s">
        <v>32</v>
      </c>
      <c r="AC1" t="s">
        <v>33</v>
      </c>
    </row>
    <row r="2" spans="1:29" x14ac:dyDescent="0.25">
      <c r="A2" t="s">
        <v>28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AA2">
        <v>1</v>
      </c>
      <c r="AB2">
        <v>1</v>
      </c>
      <c r="AC2">
        <f>AA2+AB2</f>
        <v>2</v>
      </c>
    </row>
    <row r="3" spans="1:29" x14ac:dyDescent="0.25">
      <c r="A3" s="3" t="s">
        <v>29</v>
      </c>
      <c r="B3" s="4">
        <v>1</v>
      </c>
      <c r="C3">
        <v>2</v>
      </c>
      <c r="D3">
        <v>3</v>
      </c>
      <c r="E3">
        <v>4</v>
      </c>
      <c r="F3">
        <v>5</v>
      </c>
      <c r="G3">
        <v>6</v>
      </c>
      <c r="H3">
        <v>5</v>
      </c>
      <c r="I3">
        <v>4</v>
      </c>
      <c r="J3">
        <v>3</v>
      </c>
      <c r="K3">
        <v>2</v>
      </c>
      <c r="L3">
        <v>1</v>
      </c>
      <c r="AA3">
        <v>1</v>
      </c>
      <c r="AB3">
        <v>2</v>
      </c>
      <c r="AC3">
        <f>AA3+AB3</f>
        <v>3</v>
      </c>
    </row>
    <row r="4" spans="1:29" x14ac:dyDescent="0.25">
      <c r="A4" t="s">
        <v>30</v>
      </c>
      <c r="B4" s="3">
        <f>B3/36</f>
        <v>2.7777777777777776E-2</v>
      </c>
      <c r="C4" s="3">
        <f t="shared" ref="C4:L4" si="0">C3/36</f>
        <v>5.5555555555555552E-2</v>
      </c>
      <c r="D4" s="3">
        <f t="shared" si="0"/>
        <v>8.3333333333333329E-2</v>
      </c>
      <c r="E4" s="3">
        <f t="shared" si="0"/>
        <v>0.1111111111111111</v>
      </c>
      <c r="F4" s="3">
        <f t="shared" si="0"/>
        <v>0.1388888888888889</v>
      </c>
      <c r="G4" s="3">
        <f t="shared" si="0"/>
        <v>0.16666666666666666</v>
      </c>
      <c r="H4" s="3">
        <f t="shared" si="0"/>
        <v>0.1388888888888889</v>
      </c>
      <c r="I4" s="3">
        <f t="shared" si="0"/>
        <v>0.1111111111111111</v>
      </c>
      <c r="J4" s="3">
        <f t="shared" si="0"/>
        <v>8.3333333333333329E-2</v>
      </c>
      <c r="K4" s="3">
        <f t="shared" si="0"/>
        <v>5.5555555555555552E-2</v>
      </c>
      <c r="L4" s="3">
        <f t="shared" si="0"/>
        <v>2.7777777777777776E-2</v>
      </c>
      <c r="AA4">
        <v>2</v>
      </c>
      <c r="AB4">
        <v>1</v>
      </c>
      <c r="AC4">
        <f>AA4+AB4</f>
        <v>3</v>
      </c>
    </row>
    <row r="5" spans="1:29" x14ac:dyDescent="0.25">
      <c r="A5" t="s">
        <v>35</v>
      </c>
      <c r="B5">
        <f>36-SUM(B3)</f>
        <v>35</v>
      </c>
      <c r="C5">
        <f>36-SUM($B3:C3)</f>
        <v>33</v>
      </c>
      <c r="D5">
        <f>36-SUM($B3:D3)</f>
        <v>30</v>
      </c>
      <c r="E5">
        <f>36-SUM($B3:E3)</f>
        <v>26</v>
      </c>
      <c r="F5">
        <f>36-SUM($B3:F3)</f>
        <v>21</v>
      </c>
      <c r="G5">
        <f>36-SUM($B3:G3)</f>
        <v>15</v>
      </c>
      <c r="H5">
        <f>36-SUM($B3:H3)</f>
        <v>10</v>
      </c>
      <c r="I5">
        <f>36-SUM($B3:I3)</f>
        <v>6</v>
      </c>
      <c r="J5">
        <f>36-SUM($B3:J3)</f>
        <v>3</v>
      </c>
      <c r="K5">
        <f>36-SUM($B3:K3)</f>
        <v>1</v>
      </c>
      <c r="L5">
        <f>36-SUM($B3:L3)</f>
        <v>0</v>
      </c>
      <c r="AA5">
        <v>1</v>
      </c>
      <c r="AB5">
        <v>3</v>
      </c>
      <c r="AC5">
        <f>AA5+AB5</f>
        <v>4</v>
      </c>
    </row>
    <row r="6" spans="1:29" x14ac:dyDescent="0.25">
      <c r="A6" t="s">
        <v>34</v>
      </c>
      <c r="B6" s="3">
        <f>B5/36</f>
        <v>0.97222222222222221</v>
      </c>
      <c r="C6" s="3">
        <f t="shared" ref="C6:L6" si="1">C5/36</f>
        <v>0.91666666666666663</v>
      </c>
      <c r="D6" s="3">
        <f t="shared" si="1"/>
        <v>0.83333333333333337</v>
      </c>
      <c r="E6" s="3">
        <f t="shared" si="1"/>
        <v>0.72222222222222221</v>
      </c>
      <c r="F6" s="3">
        <f t="shared" si="1"/>
        <v>0.58333333333333337</v>
      </c>
      <c r="G6" s="3">
        <f t="shared" si="1"/>
        <v>0.41666666666666669</v>
      </c>
      <c r="H6" s="3">
        <f t="shared" si="1"/>
        <v>0.27777777777777779</v>
      </c>
      <c r="I6" s="3">
        <f t="shared" si="1"/>
        <v>0.16666666666666666</v>
      </c>
      <c r="J6" s="3">
        <f t="shared" si="1"/>
        <v>8.3333333333333329E-2</v>
      </c>
      <c r="K6" s="3">
        <f t="shared" si="1"/>
        <v>2.7777777777777776E-2</v>
      </c>
      <c r="L6" s="3">
        <f t="shared" si="1"/>
        <v>0</v>
      </c>
      <c r="AA6">
        <v>2</v>
      </c>
      <c r="AB6">
        <v>2</v>
      </c>
      <c r="AC6">
        <f>AA6+AB6</f>
        <v>4</v>
      </c>
    </row>
    <row r="7" spans="1:29" x14ac:dyDescent="0.25">
      <c r="AA7">
        <v>3</v>
      </c>
      <c r="AB7">
        <v>1</v>
      </c>
      <c r="AC7">
        <f>AA7+AB7</f>
        <v>4</v>
      </c>
    </row>
    <row r="8" spans="1:29" x14ac:dyDescent="0.25">
      <c r="A8" t="s">
        <v>36</v>
      </c>
      <c r="AA8">
        <v>1</v>
      </c>
      <c r="AB8">
        <v>4</v>
      </c>
      <c r="AC8">
        <f>AA8+AB8</f>
        <v>5</v>
      </c>
    </row>
    <row r="9" spans="1:29" x14ac:dyDescent="0.25">
      <c r="A9" t="s">
        <v>28</v>
      </c>
      <c r="B9">
        <v>2</v>
      </c>
      <c r="C9">
        <v>3</v>
      </c>
      <c r="D9">
        <v>4</v>
      </c>
      <c r="E9">
        <v>5</v>
      </c>
      <c r="F9">
        <v>6</v>
      </c>
      <c r="G9">
        <v>7</v>
      </c>
      <c r="H9">
        <v>8</v>
      </c>
      <c r="I9">
        <v>9</v>
      </c>
      <c r="J9">
        <v>10</v>
      </c>
      <c r="K9">
        <v>11</v>
      </c>
      <c r="L9">
        <v>12</v>
      </c>
      <c r="M9">
        <v>13</v>
      </c>
      <c r="N9">
        <v>14</v>
      </c>
      <c r="O9">
        <v>15</v>
      </c>
      <c r="P9">
        <v>16</v>
      </c>
      <c r="Q9">
        <v>17</v>
      </c>
      <c r="R9">
        <v>18</v>
      </c>
      <c r="S9">
        <v>19</v>
      </c>
      <c r="T9">
        <v>20</v>
      </c>
      <c r="AA9">
        <v>2</v>
      </c>
      <c r="AB9">
        <v>3</v>
      </c>
      <c r="AC9">
        <f>AA9+AB9</f>
        <v>5</v>
      </c>
    </row>
    <row r="10" spans="1:29" x14ac:dyDescent="0.25">
      <c r="A10" s="3" t="s">
        <v>29</v>
      </c>
      <c r="B10">
        <v>1</v>
      </c>
      <c r="C10">
        <v>2</v>
      </c>
      <c r="D10">
        <v>3</v>
      </c>
      <c r="E10">
        <v>4</v>
      </c>
      <c r="F10">
        <v>5</v>
      </c>
      <c r="G10">
        <v>6</v>
      </c>
      <c r="H10">
        <v>7</v>
      </c>
      <c r="I10">
        <v>8</v>
      </c>
      <c r="J10">
        <v>9</v>
      </c>
      <c r="K10">
        <v>10</v>
      </c>
      <c r="L10">
        <v>9</v>
      </c>
      <c r="M10">
        <v>8</v>
      </c>
      <c r="N10">
        <v>7</v>
      </c>
      <c r="O10">
        <v>6</v>
      </c>
      <c r="P10">
        <v>5</v>
      </c>
      <c r="Q10">
        <v>4</v>
      </c>
      <c r="R10">
        <v>3</v>
      </c>
      <c r="S10">
        <v>2</v>
      </c>
      <c r="T10">
        <v>1</v>
      </c>
      <c r="AA10">
        <v>3</v>
      </c>
      <c r="AB10">
        <v>2</v>
      </c>
      <c r="AC10">
        <f>AA10+AB10</f>
        <v>5</v>
      </c>
    </row>
    <row r="11" spans="1:29" x14ac:dyDescent="0.25">
      <c r="A11" t="s">
        <v>30</v>
      </c>
      <c r="B11" s="3">
        <f>B10/100</f>
        <v>0.01</v>
      </c>
      <c r="C11" s="3">
        <f t="shared" ref="C11:T11" si="2">C10/100</f>
        <v>0.02</v>
      </c>
      <c r="D11" s="3">
        <f t="shared" si="2"/>
        <v>0.03</v>
      </c>
      <c r="E11" s="3">
        <f t="shared" si="2"/>
        <v>0.04</v>
      </c>
      <c r="F11" s="3">
        <f t="shared" si="2"/>
        <v>0.05</v>
      </c>
      <c r="G11" s="3">
        <f t="shared" si="2"/>
        <v>0.06</v>
      </c>
      <c r="H11" s="3">
        <f t="shared" si="2"/>
        <v>7.0000000000000007E-2</v>
      </c>
      <c r="I11" s="3">
        <f t="shared" si="2"/>
        <v>0.08</v>
      </c>
      <c r="J11" s="3">
        <f t="shared" si="2"/>
        <v>0.09</v>
      </c>
      <c r="K11" s="3">
        <f t="shared" si="2"/>
        <v>0.1</v>
      </c>
      <c r="L11" s="3">
        <f t="shared" si="2"/>
        <v>0.09</v>
      </c>
      <c r="M11" s="3">
        <f t="shared" si="2"/>
        <v>0.08</v>
      </c>
      <c r="N11" s="3">
        <f t="shared" si="2"/>
        <v>7.0000000000000007E-2</v>
      </c>
      <c r="O11" s="3">
        <f t="shared" si="2"/>
        <v>0.06</v>
      </c>
      <c r="P11" s="3">
        <f t="shared" si="2"/>
        <v>0.05</v>
      </c>
      <c r="Q11" s="3">
        <f t="shared" si="2"/>
        <v>0.04</v>
      </c>
      <c r="R11" s="3">
        <f t="shared" si="2"/>
        <v>0.03</v>
      </c>
      <c r="S11" s="3">
        <f t="shared" si="2"/>
        <v>0.02</v>
      </c>
      <c r="T11" s="3">
        <f t="shared" si="2"/>
        <v>0.01</v>
      </c>
      <c r="AA11">
        <v>4</v>
      </c>
      <c r="AB11">
        <v>1</v>
      </c>
      <c r="AC11">
        <f>AA11+AB11</f>
        <v>5</v>
      </c>
    </row>
    <row r="12" spans="1:29" x14ac:dyDescent="0.25">
      <c r="A12" t="s">
        <v>35</v>
      </c>
      <c r="B12">
        <f>100-SUM($B10:B10)</f>
        <v>99</v>
      </c>
      <c r="C12">
        <f>100-SUM($B10:C10)</f>
        <v>97</v>
      </c>
      <c r="D12">
        <f>100-SUM($B10:D10)</f>
        <v>94</v>
      </c>
      <c r="E12">
        <f>100-SUM($B10:E10)</f>
        <v>90</v>
      </c>
      <c r="F12">
        <f>100-SUM($B10:F10)</f>
        <v>85</v>
      </c>
      <c r="G12">
        <f>100-SUM($B10:G10)</f>
        <v>79</v>
      </c>
      <c r="H12">
        <f>100-SUM($B10:H10)</f>
        <v>72</v>
      </c>
      <c r="I12">
        <f>100-SUM($B10:I10)</f>
        <v>64</v>
      </c>
      <c r="J12">
        <f>100-SUM($B10:J10)</f>
        <v>55</v>
      </c>
      <c r="K12">
        <f>100-SUM($B10:K10)</f>
        <v>45</v>
      </c>
      <c r="L12">
        <f>100-SUM($B10:L10)</f>
        <v>36</v>
      </c>
      <c r="M12">
        <f>100-SUM($B10:M10)</f>
        <v>28</v>
      </c>
      <c r="N12">
        <f>100-SUM($B10:N10)</f>
        <v>21</v>
      </c>
      <c r="O12">
        <f>100-SUM($B10:O10)</f>
        <v>15</v>
      </c>
      <c r="P12">
        <f>100-SUM($B10:P10)</f>
        <v>10</v>
      </c>
      <c r="Q12">
        <f>100-SUM($B10:Q10)</f>
        <v>6</v>
      </c>
      <c r="R12">
        <f>100-SUM($B10:R10)</f>
        <v>3</v>
      </c>
      <c r="S12">
        <f>100-SUM($B10:S10)</f>
        <v>1</v>
      </c>
      <c r="T12">
        <f>100-SUM($B10:T10)</f>
        <v>0</v>
      </c>
      <c r="AA12">
        <v>1</v>
      </c>
      <c r="AB12">
        <v>5</v>
      </c>
      <c r="AC12">
        <f>AA12+AB12</f>
        <v>6</v>
      </c>
    </row>
    <row r="13" spans="1:29" x14ac:dyDescent="0.25">
      <c r="A13" t="s">
        <v>34</v>
      </c>
      <c r="B13" s="3">
        <f>B12/100</f>
        <v>0.99</v>
      </c>
      <c r="C13" s="3">
        <f t="shared" ref="C13:T13" si="3">C12/100</f>
        <v>0.97</v>
      </c>
      <c r="D13" s="3">
        <f t="shared" si="3"/>
        <v>0.94</v>
      </c>
      <c r="E13" s="3">
        <f t="shared" si="3"/>
        <v>0.9</v>
      </c>
      <c r="F13" s="3">
        <f t="shared" si="3"/>
        <v>0.85</v>
      </c>
      <c r="G13" s="3">
        <f t="shared" si="3"/>
        <v>0.79</v>
      </c>
      <c r="H13" s="3">
        <f t="shared" si="3"/>
        <v>0.72</v>
      </c>
      <c r="I13" s="3">
        <f t="shared" si="3"/>
        <v>0.64</v>
      </c>
      <c r="J13" s="3">
        <f t="shared" si="3"/>
        <v>0.55000000000000004</v>
      </c>
      <c r="K13" s="3">
        <f t="shared" si="3"/>
        <v>0.45</v>
      </c>
      <c r="L13" s="3">
        <f t="shared" si="3"/>
        <v>0.36</v>
      </c>
      <c r="M13" s="3">
        <f t="shared" si="3"/>
        <v>0.28000000000000003</v>
      </c>
      <c r="N13" s="3">
        <f t="shared" si="3"/>
        <v>0.21</v>
      </c>
      <c r="O13" s="3">
        <f t="shared" si="3"/>
        <v>0.15</v>
      </c>
      <c r="P13" s="3">
        <f t="shared" si="3"/>
        <v>0.1</v>
      </c>
      <c r="Q13" s="3">
        <f t="shared" si="3"/>
        <v>0.06</v>
      </c>
      <c r="R13" s="3">
        <f t="shared" si="3"/>
        <v>0.03</v>
      </c>
      <c r="S13" s="3">
        <f t="shared" si="3"/>
        <v>0.01</v>
      </c>
      <c r="T13" s="3">
        <f t="shared" si="3"/>
        <v>0</v>
      </c>
      <c r="AA13">
        <v>2</v>
      </c>
      <c r="AB13">
        <v>4</v>
      </c>
      <c r="AC13">
        <f>AA13+AB13</f>
        <v>6</v>
      </c>
    </row>
    <row r="14" spans="1:29" x14ac:dyDescent="0.25">
      <c r="AA14">
        <v>3</v>
      </c>
      <c r="AB14">
        <v>3</v>
      </c>
      <c r="AC14">
        <f>AA14+AB14</f>
        <v>6</v>
      </c>
    </row>
    <row r="15" spans="1:29" x14ac:dyDescent="0.25">
      <c r="A15" t="s">
        <v>79</v>
      </c>
      <c r="AA15">
        <v>4</v>
      </c>
      <c r="AB15">
        <v>2</v>
      </c>
      <c r="AC15">
        <f>AA15+AB15</f>
        <v>6</v>
      </c>
    </row>
    <row r="16" spans="1:29" x14ac:dyDescent="0.25">
      <c r="A16" t="s">
        <v>28</v>
      </c>
      <c r="B16">
        <v>1</v>
      </c>
      <c r="C16">
        <v>2</v>
      </c>
      <c r="D16">
        <v>3</v>
      </c>
      <c r="E16">
        <v>4</v>
      </c>
      <c r="F16">
        <v>5</v>
      </c>
      <c r="G16">
        <v>6</v>
      </c>
      <c r="H16">
        <v>7</v>
      </c>
      <c r="I16">
        <v>8</v>
      </c>
      <c r="J16">
        <v>9</v>
      </c>
      <c r="K16">
        <v>10</v>
      </c>
      <c r="AA16">
        <v>5</v>
      </c>
      <c r="AB16">
        <v>1</v>
      </c>
      <c r="AC16">
        <f>AA16+AB16</f>
        <v>6</v>
      </c>
    </row>
    <row r="17" spans="1:29" x14ac:dyDescent="0.25">
      <c r="A17" t="s">
        <v>80</v>
      </c>
      <c r="B17">
        <v>9</v>
      </c>
      <c r="C17">
        <v>8</v>
      </c>
      <c r="D17">
        <v>7</v>
      </c>
      <c r="E17">
        <v>6</v>
      </c>
      <c r="F17">
        <v>5</v>
      </c>
      <c r="G17">
        <v>4</v>
      </c>
      <c r="H17">
        <v>3</v>
      </c>
      <c r="I17">
        <v>2</v>
      </c>
      <c r="J17">
        <v>1</v>
      </c>
      <c r="K17">
        <v>0</v>
      </c>
      <c r="AA17">
        <v>1</v>
      </c>
      <c r="AB17">
        <v>6</v>
      </c>
      <c r="AC17">
        <f>AA17+AB17</f>
        <v>7</v>
      </c>
    </row>
    <row r="18" spans="1:29" x14ac:dyDescent="0.25">
      <c r="A18" t="s">
        <v>34</v>
      </c>
      <c r="B18" s="3">
        <f>B17/10</f>
        <v>0.9</v>
      </c>
      <c r="C18" s="3">
        <f t="shared" ref="C18:K18" si="4">C17/10</f>
        <v>0.8</v>
      </c>
      <c r="D18" s="3">
        <f t="shared" si="4"/>
        <v>0.7</v>
      </c>
      <c r="E18" s="3">
        <f t="shared" si="4"/>
        <v>0.6</v>
      </c>
      <c r="F18" s="3">
        <f t="shared" si="4"/>
        <v>0.5</v>
      </c>
      <c r="G18" s="3">
        <f t="shared" si="4"/>
        <v>0.4</v>
      </c>
      <c r="H18" s="3">
        <f t="shared" si="4"/>
        <v>0.3</v>
      </c>
      <c r="I18" s="3">
        <f t="shared" si="4"/>
        <v>0.2</v>
      </c>
      <c r="J18" s="3">
        <f t="shared" si="4"/>
        <v>0.1</v>
      </c>
      <c r="K18" s="3">
        <f t="shared" si="4"/>
        <v>0</v>
      </c>
      <c r="AA18">
        <v>2</v>
      </c>
      <c r="AB18">
        <v>5</v>
      </c>
      <c r="AC18">
        <f>AA18+AB18</f>
        <v>7</v>
      </c>
    </row>
    <row r="19" spans="1:29" x14ac:dyDescent="0.25">
      <c r="AA19">
        <v>3</v>
      </c>
      <c r="AB19">
        <v>4</v>
      </c>
      <c r="AC19">
        <f>AA19+AB19</f>
        <v>7</v>
      </c>
    </row>
    <row r="20" spans="1:29" x14ac:dyDescent="0.25">
      <c r="AA20">
        <v>4</v>
      </c>
      <c r="AB20">
        <v>3</v>
      </c>
      <c r="AC20">
        <f>AA20+AB20</f>
        <v>7</v>
      </c>
    </row>
    <row r="21" spans="1:29" x14ac:dyDescent="0.25">
      <c r="AA21">
        <v>5</v>
      </c>
      <c r="AB21">
        <v>2</v>
      </c>
      <c r="AC21">
        <f>AA21+AB21</f>
        <v>7</v>
      </c>
    </row>
    <row r="22" spans="1:29" x14ac:dyDescent="0.25">
      <c r="AA22">
        <v>6</v>
      </c>
      <c r="AB22">
        <v>1</v>
      </c>
      <c r="AC22">
        <f>AA22+AB22</f>
        <v>7</v>
      </c>
    </row>
    <row r="23" spans="1:29" x14ac:dyDescent="0.25">
      <c r="AA23">
        <v>1</v>
      </c>
      <c r="AB23">
        <v>7</v>
      </c>
      <c r="AC23">
        <f>AA23+AB23</f>
        <v>8</v>
      </c>
    </row>
    <row r="24" spans="1:29" x14ac:dyDescent="0.25">
      <c r="AA24">
        <v>2</v>
      </c>
      <c r="AB24">
        <v>6</v>
      </c>
      <c r="AC24">
        <f>AA24+AB24</f>
        <v>8</v>
      </c>
    </row>
    <row r="25" spans="1:29" x14ac:dyDescent="0.25">
      <c r="AA25">
        <v>3</v>
      </c>
      <c r="AB25">
        <v>5</v>
      </c>
      <c r="AC25">
        <f>AA25+AB25</f>
        <v>8</v>
      </c>
    </row>
    <row r="26" spans="1:29" x14ac:dyDescent="0.25">
      <c r="AA26">
        <v>4</v>
      </c>
      <c r="AB26">
        <v>4</v>
      </c>
      <c r="AC26">
        <f>AA26+AB26</f>
        <v>8</v>
      </c>
    </row>
    <row r="27" spans="1:29" x14ac:dyDescent="0.25">
      <c r="AA27">
        <v>5</v>
      </c>
      <c r="AB27">
        <v>3</v>
      </c>
      <c r="AC27">
        <f>AA27+AB27</f>
        <v>8</v>
      </c>
    </row>
    <row r="28" spans="1:29" x14ac:dyDescent="0.25">
      <c r="AA28">
        <v>6</v>
      </c>
      <c r="AB28">
        <v>2</v>
      </c>
      <c r="AC28">
        <f>AA28+AB28</f>
        <v>8</v>
      </c>
    </row>
    <row r="29" spans="1:29" x14ac:dyDescent="0.25">
      <c r="AA29">
        <v>7</v>
      </c>
      <c r="AB29">
        <v>1</v>
      </c>
      <c r="AC29">
        <f>AA29+AB29</f>
        <v>8</v>
      </c>
    </row>
    <row r="30" spans="1:29" x14ac:dyDescent="0.25">
      <c r="AA30">
        <v>1</v>
      </c>
      <c r="AB30">
        <v>8</v>
      </c>
      <c r="AC30">
        <f>AA30+AB30</f>
        <v>9</v>
      </c>
    </row>
    <row r="31" spans="1:29" x14ac:dyDescent="0.25">
      <c r="AA31">
        <v>2</v>
      </c>
      <c r="AB31">
        <v>7</v>
      </c>
      <c r="AC31">
        <f>AA31+AB31</f>
        <v>9</v>
      </c>
    </row>
    <row r="32" spans="1:29" x14ac:dyDescent="0.25">
      <c r="AA32">
        <v>3</v>
      </c>
      <c r="AB32">
        <v>6</v>
      </c>
      <c r="AC32">
        <f>AA32+AB32</f>
        <v>9</v>
      </c>
    </row>
    <row r="33" spans="27:29" x14ac:dyDescent="0.25">
      <c r="AA33">
        <v>4</v>
      </c>
      <c r="AB33">
        <v>5</v>
      </c>
      <c r="AC33">
        <f>AA33+AB33</f>
        <v>9</v>
      </c>
    </row>
    <row r="34" spans="27:29" x14ac:dyDescent="0.25">
      <c r="AA34">
        <v>5</v>
      </c>
      <c r="AB34">
        <v>4</v>
      </c>
      <c r="AC34">
        <f>AA34+AB34</f>
        <v>9</v>
      </c>
    </row>
    <row r="35" spans="27:29" x14ac:dyDescent="0.25">
      <c r="AA35">
        <v>6</v>
      </c>
      <c r="AB35">
        <v>3</v>
      </c>
      <c r="AC35">
        <f>AA35+AB35</f>
        <v>9</v>
      </c>
    </row>
    <row r="36" spans="27:29" x14ac:dyDescent="0.25">
      <c r="AA36">
        <v>7</v>
      </c>
      <c r="AB36">
        <v>2</v>
      </c>
      <c r="AC36">
        <f>AA36+AB36</f>
        <v>9</v>
      </c>
    </row>
    <row r="37" spans="27:29" x14ac:dyDescent="0.25">
      <c r="AA37">
        <v>8</v>
      </c>
      <c r="AB37">
        <v>1</v>
      </c>
      <c r="AC37">
        <f>AA37+AB37</f>
        <v>9</v>
      </c>
    </row>
    <row r="38" spans="27:29" x14ac:dyDescent="0.25">
      <c r="AA38">
        <v>1</v>
      </c>
      <c r="AB38">
        <v>9</v>
      </c>
      <c r="AC38">
        <f>AA38+AB38</f>
        <v>10</v>
      </c>
    </row>
    <row r="39" spans="27:29" x14ac:dyDescent="0.25">
      <c r="AA39">
        <v>2</v>
      </c>
      <c r="AB39">
        <v>8</v>
      </c>
      <c r="AC39">
        <f>AA39+AB39</f>
        <v>10</v>
      </c>
    </row>
    <row r="40" spans="27:29" x14ac:dyDescent="0.25">
      <c r="AA40">
        <v>3</v>
      </c>
      <c r="AB40">
        <v>7</v>
      </c>
      <c r="AC40">
        <f>AA40+AB40</f>
        <v>10</v>
      </c>
    </row>
    <row r="41" spans="27:29" x14ac:dyDescent="0.25">
      <c r="AA41">
        <v>4</v>
      </c>
      <c r="AB41">
        <v>6</v>
      </c>
      <c r="AC41">
        <f>AA41+AB41</f>
        <v>10</v>
      </c>
    </row>
    <row r="42" spans="27:29" x14ac:dyDescent="0.25">
      <c r="AA42">
        <v>5</v>
      </c>
      <c r="AB42">
        <v>5</v>
      </c>
      <c r="AC42">
        <f>AA42+AB42</f>
        <v>10</v>
      </c>
    </row>
    <row r="43" spans="27:29" x14ac:dyDescent="0.25">
      <c r="AA43">
        <v>6</v>
      </c>
      <c r="AB43">
        <v>4</v>
      </c>
      <c r="AC43">
        <f>AA43+AB43</f>
        <v>10</v>
      </c>
    </row>
    <row r="44" spans="27:29" x14ac:dyDescent="0.25">
      <c r="AA44">
        <v>7</v>
      </c>
      <c r="AB44">
        <v>3</v>
      </c>
      <c r="AC44">
        <f>AA44+AB44</f>
        <v>10</v>
      </c>
    </row>
    <row r="45" spans="27:29" x14ac:dyDescent="0.25">
      <c r="AA45">
        <v>8</v>
      </c>
      <c r="AB45">
        <v>2</v>
      </c>
      <c r="AC45">
        <f>AA45+AB45</f>
        <v>10</v>
      </c>
    </row>
    <row r="46" spans="27:29" x14ac:dyDescent="0.25">
      <c r="AA46">
        <v>9</v>
      </c>
      <c r="AB46">
        <v>1</v>
      </c>
      <c r="AC46">
        <f>AA46+AB46</f>
        <v>10</v>
      </c>
    </row>
    <row r="47" spans="27:29" x14ac:dyDescent="0.25">
      <c r="AA47">
        <v>1</v>
      </c>
      <c r="AB47">
        <v>10</v>
      </c>
      <c r="AC47">
        <f>AA47+AB47</f>
        <v>11</v>
      </c>
    </row>
    <row r="48" spans="27:29" x14ac:dyDescent="0.25">
      <c r="AA48">
        <v>2</v>
      </c>
      <c r="AB48">
        <v>9</v>
      </c>
      <c r="AC48">
        <f>AA48+AB48</f>
        <v>11</v>
      </c>
    </row>
    <row r="49" spans="27:29" x14ac:dyDescent="0.25">
      <c r="AA49">
        <v>3</v>
      </c>
      <c r="AB49">
        <v>8</v>
      </c>
      <c r="AC49">
        <f>AA49+AB49</f>
        <v>11</v>
      </c>
    </row>
    <row r="50" spans="27:29" x14ac:dyDescent="0.25">
      <c r="AA50">
        <v>4</v>
      </c>
      <c r="AB50">
        <v>7</v>
      </c>
      <c r="AC50">
        <f>AA50+AB50</f>
        <v>11</v>
      </c>
    </row>
    <row r="51" spans="27:29" x14ac:dyDescent="0.25">
      <c r="AA51">
        <v>5</v>
      </c>
      <c r="AB51">
        <v>6</v>
      </c>
      <c r="AC51">
        <f>AA51+AB51</f>
        <v>11</v>
      </c>
    </row>
    <row r="52" spans="27:29" x14ac:dyDescent="0.25">
      <c r="AA52">
        <v>6</v>
      </c>
      <c r="AB52">
        <v>5</v>
      </c>
      <c r="AC52">
        <f>AA52+AB52</f>
        <v>11</v>
      </c>
    </row>
    <row r="53" spans="27:29" x14ac:dyDescent="0.25">
      <c r="AA53">
        <v>7</v>
      </c>
      <c r="AB53">
        <v>4</v>
      </c>
      <c r="AC53">
        <f>AA53+AB53</f>
        <v>11</v>
      </c>
    </row>
    <row r="54" spans="27:29" x14ac:dyDescent="0.25">
      <c r="AA54">
        <v>8</v>
      </c>
      <c r="AB54">
        <v>3</v>
      </c>
      <c r="AC54">
        <f>AA54+AB54</f>
        <v>11</v>
      </c>
    </row>
    <row r="55" spans="27:29" x14ac:dyDescent="0.25">
      <c r="AA55">
        <v>9</v>
      </c>
      <c r="AB55">
        <v>2</v>
      </c>
      <c r="AC55">
        <f>AA55+AB55</f>
        <v>11</v>
      </c>
    </row>
    <row r="56" spans="27:29" x14ac:dyDescent="0.25">
      <c r="AA56">
        <v>10</v>
      </c>
      <c r="AB56">
        <v>1</v>
      </c>
      <c r="AC56">
        <f>AA56+AB56</f>
        <v>11</v>
      </c>
    </row>
    <row r="57" spans="27:29" x14ac:dyDescent="0.25">
      <c r="AA57">
        <v>2</v>
      </c>
      <c r="AB57">
        <v>10</v>
      </c>
      <c r="AC57">
        <f>AA57+AB57</f>
        <v>12</v>
      </c>
    </row>
    <row r="58" spans="27:29" x14ac:dyDescent="0.25">
      <c r="AA58">
        <v>3</v>
      </c>
      <c r="AB58">
        <v>9</v>
      </c>
      <c r="AC58">
        <f>AA58+AB58</f>
        <v>12</v>
      </c>
    </row>
    <row r="59" spans="27:29" x14ac:dyDescent="0.25">
      <c r="AA59">
        <v>4</v>
      </c>
      <c r="AB59">
        <v>8</v>
      </c>
      <c r="AC59">
        <f>AA59+AB59</f>
        <v>12</v>
      </c>
    </row>
    <row r="60" spans="27:29" x14ac:dyDescent="0.25">
      <c r="AA60">
        <v>5</v>
      </c>
      <c r="AB60">
        <v>7</v>
      </c>
      <c r="AC60">
        <f>AA60+AB60</f>
        <v>12</v>
      </c>
    </row>
    <row r="61" spans="27:29" x14ac:dyDescent="0.25">
      <c r="AA61">
        <v>6</v>
      </c>
      <c r="AB61">
        <v>6</v>
      </c>
      <c r="AC61">
        <f>AA61+AB61</f>
        <v>12</v>
      </c>
    </row>
    <row r="62" spans="27:29" x14ac:dyDescent="0.25">
      <c r="AA62">
        <v>7</v>
      </c>
      <c r="AB62">
        <v>5</v>
      </c>
      <c r="AC62">
        <f>AA62+AB62</f>
        <v>12</v>
      </c>
    </row>
    <row r="63" spans="27:29" x14ac:dyDescent="0.25">
      <c r="AA63">
        <v>8</v>
      </c>
      <c r="AB63">
        <v>4</v>
      </c>
      <c r="AC63">
        <f>AA63+AB63</f>
        <v>12</v>
      </c>
    </row>
    <row r="64" spans="27:29" x14ac:dyDescent="0.25">
      <c r="AA64">
        <v>9</v>
      </c>
      <c r="AB64">
        <v>3</v>
      </c>
      <c r="AC64">
        <f>AA64+AB64</f>
        <v>12</v>
      </c>
    </row>
    <row r="65" spans="27:29" x14ac:dyDescent="0.25">
      <c r="AA65">
        <v>10</v>
      </c>
      <c r="AB65">
        <v>2</v>
      </c>
      <c r="AC65">
        <f>AA65+AB65</f>
        <v>12</v>
      </c>
    </row>
    <row r="66" spans="27:29" x14ac:dyDescent="0.25">
      <c r="AA66">
        <v>3</v>
      </c>
      <c r="AB66">
        <v>10</v>
      </c>
      <c r="AC66">
        <f>AA66+AB66</f>
        <v>13</v>
      </c>
    </row>
    <row r="67" spans="27:29" x14ac:dyDescent="0.25">
      <c r="AA67">
        <v>4</v>
      </c>
      <c r="AB67">
        <v>9</v>
      </c>
      <c r="AC67">
        <f>AA67+AB67</f>
        <v>13</v>
      </c>
    </row>
    <row r="68" spans="27:29" x14ac:dyDescent="0.25">
      <c r="AA68">
        <v>5</v>
      </c>
      <c r="AB68">
        <v>8</v>
      </c>
      <c r="AC68">
        <f>AA68+AB68</f>
        <v>13</v>
      </c>
    </row>
    <row r="69" spans="27:29" x14ac:dyDescent="0.25">
      <c r="AA69">
        <v>6</v>
      </c>
      <c r="AB69">
        <v>7</v>
      </c>
      <c r="AC69">
        <f>AA69+AB69</f>
        <v>13</v>
      </c>
    </row>
    <row r="70" spans="27:29" x14ac:dyDescent="0.25">
      <c r="AA70">
        <v>7</v>
      </c>
      <c r="AB70">
        <v>6</v>
      </c>
      <c r="AC70">
        <f>AA70+AB70</f>
        <v>13</v>
      </c>
    </row>
    <row r="71" spans="27:29" x14ac:dyDescent="0.25">
      <c r="AA71">
        <v>8</v>
      </c>
      <c r="AB71">
        <v>5</v>
      </c>
      <c r="AC71">
        <f>AA71+AB71</f>
        <v>13</v>
      </c>
    </row>
    <row r="72" spans="27:29" x14ac:dyDescent="0.25">
      <c r="AA72">
        <v>9</v>
      </c>
      <c r="AB72">
        <v>4</v>
      </c>
      <c r="AC72">
        <f>AA72+AB72</f>
        <v>13</v>
      </c>
    </row>
    <row r="73" spans="27:29" x14ac:dyDescent="0.25">
      <c r="AA73">
        <v>10</v>
      </c>
      <c r="AB73">
        <v>3</v>
      </c>
      <c r="AC73">
        <f>AA73+AB73</f>
        <v>13</v>
      </c>
    </row>
    <row r="74" spans="27:29" x14ac:dyDescent="0.25">
      <c r="AA74">
        <v>4</v>
      </c>
      <c r="AB74">
        <v>10</v>
      </c>
      <c r="AC74">
        <f>AA74+AB74</f>
        <v>14</v>
      </c>
    </row>
    <row r="75" spans="27:29" x14ac:dyDescent="0.25">
      <c r="AA75">
        <v>5</v>
      </c>
      <c r="AB75">
        <v>9</v>
      </c>
      <c r="AC75">
        <f>AA75+AB75</f>
        <v>14</v>
      </c>
    </row>
    <row r="76" spans="27:29" x14ac:dyDescent="0.25">
      <c r="AA76">
        <v>6</v>
      </c>
      <c r="AB76">
        <v>8</v>
      </c>
      <c r="AC76">
        <f>AA76+AB76</f>
        <v>14</v>
      </c>
    </row>
    <row r="77" spans="27:29" x14ac:dyDescent="0.25">
      <c r="AA77">
        <v>7</v>
      </c>
      <c r="AB77">
        <v>7</v>
      </c>
      <c r="AC77">
        <f>AA77+AB77</f>
        <v>14</v>
      </c>
    </row>
    <row r="78" spans="27:29" x14ac:dyDescent="0.25">
      <c r="AA78">
        <v>8</v>
      </c>
      <c r="AB78">
        <v>6</v>
      </c>
      <c r="AC78">
        <f>AA78+AB78</f>
        <v>14</v>
      </c>
    </row>
    <row r="79" spans="27:29" x14ac:dyDescent="0.25">
      <c r="AA79">
        <v>9</v>
      </c>
      <c r="AB79">
        <v>5</v>
      </c>
      <c r="AC79">
        <f>AA79+AB79</f>
        <v>14</v>
      </c>
    </row>
    <row r="80" spans="27:29" x14ac:dyDescent="0.25">
      <c r="AA80">
        <v>10</v>
      </c>
      <c r="AB80">
        <v>4</v>
      </c>
      <c r="AC80">
        <f>AA80+AB80</f>
        <v>14</v>
      </c>
    </row>
    <row r="81" spans="27:29" x14ac:dyDescent="0.25">
      <c r="AA81">
        <v>5</v>
      </c>
      <c r="AB81">
        <v>10</v>
      </c>
      <c r="AC81">
        <f>AA81+AB81</f>
        <v>15</v>
      </c>
    </row>
    <row r="82" spans="27:29" x14ac:dyDescent="0.25">
      <c r="AA82">
        <v>6</v>
      </c>
      <c r="AB82">
        <v>9</v>
      </c>
      <c r="AC82">
        <f>AA82+AB82</f>
        <v>15</v>
      </c>
    </row>
    <row r="83" spans="27:29" x14ac:dyDescent="0.25">
      <c r="AA83">
        <v>7</v>
      </c>
      <c r="AB83">
        <v>8</v>
      </c>
      <c r="AC83">
        <f>AA83+AB83</f>
        <v>15</v>
      </c>
    </row>
    <row r="84" spans="27:29" x14ac:dyDescent="0.25">
      <c r="AA84">
        <v>8</v>
      </c>
      <c r="AB84">
        <v>7</v>
      </c>
      <c r="AC84">
        <f>AA84+AB84</f>
        <v>15</v>
      </c>
    </row>
    <row r="85" spans="27:29" x14ac:dyDescent="0.25">
      <c r="AA85">
        <v>9</v>
      </c>
      <c r="AB85">
        <v>6</v>
      </c>
      <c r="AC85">
        <f>AA85+AB85</f>
        <v>15</v>
      </c>
    </row>
    <row r="86" spans="27:29" x14ac:dyDescent="0.25">
      <c r="AA86">
        <v>10</v>
      </c>
      <c r="AB86">
        <v>5</v>
      </c>
      <c r="AC86">
        <f>AA86+AB86</f>
        <v>15</v>
      </c>
    </row>
    <row r="87" spans="27:29" x14ac:dyDescent="0.25">
      <c r="AA87">
        <v>6</v>
      </c>
      <c r="AB87">
        <v>10</v>
      </c>
      <c r="AC87">
        <f>AA87+AB87</f>
        <v>16</v>
      </c>
    </row>
    <row r="88" spans="27:29" x14ac:dyDescent="0.25">
      <c r="AA88">
        <v>7</v>
      </c>
      <c r="AB88">
        <v>9</v>
      </c>
      <c r="AC88">
        <f>AA88+AB88</f>
        <v>16</v>
      </c>
    </row>
    <row r="89" spans="27:29" x14ac:dyDescent="0.25">
      <c r="AA89">
        <v>8</v>
      </c>
      <c r="AB89">
        <v>8</v>
      </c>
      <c r="AC89">
        <f>AA89+AB89</f>
        <v>16</v>
      </c>
    </row>
    <row r="90" spans="27:29" x14ac:dyDescent="0.25">
      <c r="AA90">
        <v>9</v>
      </c>
      <c r="AB90">
        <v>7</v>
      </c>
      <c r="AC90">
        <f>AA90+AB90</f>
        <v>16</v>
      </c>
    </row>
    <row r="91" spans="27:29" x14ac:dyDescent="0.25">
      <c r="AA91">
        <v>10</v>
      </c>
      <c r="AB91">
        <v>6</v>
      </c>
      <c r="AC91">
        <f>AA91+AB91</f>
        <v>16</v>
      </c>
    </row>
    <row r="92" spans="27:29" x14ac:dyDescent="0.25">
      <c r="AA92">
        <v>7</v>
      </c>
      <c r="AB92">
        <v>10</v>
      </c>
      <c r="AC92">
        <f>AA92+AB92</f>
        <v>17</v>
      </c>
    </row>
    <row r="93" spans="27:29" x14ac:dyDescent="0.25">
      <c r="AA93">
        <v>8</v>
      </c>
      <c r="AB93">
        <v>9</v>
      </c>
      <c r="AC93">
        <f>AA93+AB93</f>
        <v>17</v>
      </c>
    </row>
    <row r="94" spans="27:29" x14ac:dyDescent="0.25">
      <c r="AA94">
        <v>9</v>
      </c>
      <c r="AB94">
        <v>8</v>
      </c>
      <c r="AC94">
        <f>AA94+AB94</f>
        <v>17</v>
      </c>
    </row>
    <row r="95" spans="27:29" x14ac:dyDescent="0.25">
      <c r="AA95">
        <v>10</v>
      </c>
      <c r="AB95">
        <v>7</v>
      </c>
      <c r="AC95">
        <f>AA95+AB95</f>
        <v>17</v>
      </c>
    </row>
    <row r="96" spans="27:29" x14ac:dyDescent="0.25">
      <c r="AA96">
        <v>8</v>
      </c>
      <c r="AB96">
        <v>10</v>
      </c>
      <c r="AC96">
        <f>AA96+AB96</f>
        <v>18</v>
      </c>
    </row>
    <row r="97" spans="27:29" x14ac:dyDescent="0.25">
      <c r="AA97">
        <v>9</v>
      </c>
      <c r="AB97">
        <v>9</v>
      </c>
      <c r="AC97">
        <f>AA97+AB97</f>
        <v>18</v>
      </c>
    </row>
    <row r="98" spans="27:29" x14ac:dyDescent="0.25">
      <c r="AA98">
        <v>10</v>
      </c>
      <c r="AB98">
        <v>8</v>
      </c>
      <c r="AC98">
        <f>AA98+AB98</f>
        <v>18</v>
      </c>
    </row>
    <row r="99" spans="27:29" x14ac:dyDescent="0.25">
      <c r="AA99">
        <v>9</v>
      </c>
      <c r="AB99">
        <v>10</v>
      </c>
      <c r="AC99">
        <f>AA99+AB99</f>
        <v>19</v>
      </c>
    </row>
    <row r="100" spans="27:29" x14ac:dyDescent="0.25">
      <c r="AA100">
        <v>10</v>
      </c>
      <c r="AB100">
        <v>9</v>
      </c>
      <c r="AC100">
        <f>AA100+AB100</f>
        <v>19</v>
      </c>
    </row>
    <row r="101" spans="27:29" x14ac:dyDescent="0.25">
      <c r="AA101">
        <v>10</v>
      </c>
      <c r="AB101">
        <v>10</v>
      </c>
      <c r="AC101">
        <f>AA101+AB101</f>
        <v>20</v>
      </c>
    </row>
  </sheetData>
  <sortState ref="AA2:AC102">
    <sortCondition ref="AC2:AC10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15"/>
  <sheetViews>
    <sheetView workbookViewId="0">
      <selection activeCell="K37" sqref="K37"/>
    </sheetView>
  </sheetViews>
  <sheetFormatPr defaultRowHeight="15" x14ac:dyDescent="0.25"/>
  <cols>
    <col min="1" max="1" width="10.7109375" bestFit="1" customWidth="1"/>
    <col min="15" max="15" width="9.140625" customWidth="1"/>
    <col min="16" max="16" width="21.5703125" customWidth="1"/>
    <col min="17" max="25" width="9.140625" customWidth="1"/>
  </cols>
  <sheetData>
    <row r="1" spans="1:24" x14ac:dyDescent="0.25">
      <c r="A1" s="1" t="s">
        <v>0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R1" t="s">
        <v>8</v>
      </c>
      <c r="S1">
        <v>1</v>
      </c>
      <c r="T1">
        <v>2</v>
      </c>
      <c r="U1">
        <v>3</v>
      </c>
      <c r="V1">
        <v>4</v>
      </c>
      <c r="W1">
        <v>5</v>
      </c>
      <c r="X1">
        <v>6</v>
      </c>
    </row>
    <row r="2" spans="1:24" x14ac:dyDescent="0.25">
      <c r="A2" s="1" t="s">
        <v>4</v>
      </c>
      <c r="B2" s="1">
        <f>IF(S2-$E$4+$E$5-$E$6&gt;6,6,(IF(S2-$E$4+$E$5-$E$6&lt;2,2,(S2-$E$4+$E$5-$E$6))))</f>
        <v>6</v>
      </c>
      <c r="C2" s="1">
        <f>IF(T2-$E$4+$E$5-$E$6&gt;6,6,(IF(T2-$E$4+$E$5-$E$6&lt;2,2,(T2-$E$4+$E$5-$E$6))))</f>
        <v>5</v>
      </c>
      <c r="D2" s="1">
        <f t="shared" ref="D2:G2" si="0">IF(U2-$E$4+$E$5-$E$6&gt;6,6,(IF(U2-$E$4+$E$5-$E$6&lt;2,2,(U2-$E$4+$E$5-$E$6))))</f>
        <v>4</v>
      </c>
      <c r="E2" s="1">
        <f t="shared" si="0"/>
        <v>3</v>
      </c>
      <c r="F2" s="1">
        <f t="shared" si="0"/>
        <v>2</v>
      </c>
      <c r="G2" s="1">
        <f t="shared" si="0"/>
        <v>2</v>
      </c>
      <c r="P2" t="s">
        <v>1</v>
      </c>
      <c r="Q2">
        <v>1</v>
      </c>
      <c r="R2" t="s">
        <v>9</v>
      </c>
      <c r="S2">
        <v>6</v>
      </c>
      <c r="T2">
        <v>5</v>
      </c>
      <c r="U2">
        <v>4</v>
      </c>
      <c r="V2">
        <v>3</v>
      </c>
      <c r="W2">
        <v>2</v>
      </c>
      <c r="X2">
        <v>1</v>
      </c>
    </row>
    <row r="3" spans="1:24" x14ac:dyDescent="0.25">
      <c r="P3" t="s">
        <v>2</v>
      </c>
      <c r="Q3">
        <v>1</v>
      </c>
    </row>
    <row r="4" spans="1:24" x14ac:dyDescent="0.25">
      <c r="A4" s="2" t="s">
        <v>10</v>
      </c>
      <c r="B4" s="2"/>
      <c r="C4" s="2"/>
      <c r="D4" s="2"/>
      <c r="E4" s="1">
        <f>VLOOKUP(A2,P2:Q16,2,FALSE)</f>
        <v>0</v>
      </c>
      <c r="P4" t="s">
        <v>3</v>
      </c>
      <c r="Q4">
        <v>1</v>
      </c>
    </row>
    <row r="5" spans="1:24" x14ac:dyDescent="0.25">
      <c r="A5" s="2" t="s">
        <v>7</v>
      </c>
      <c r="B5" s="2"/>
      <c r="C5" s="2"/>
      <c r="D5" s="2"/>
      <c r="E5" s="1">
        <v>0</v>
      </c>
      <c r="P5" t="s">
        <v>4</v>
      </c>
      <c r="Q5">
        <v>0</v>
      </c>
    </row>
    <row r="6" spans="1:24" x14ac:dyDescent="0.25">
      <c r="A6" s="2" t="s">
        <v>14</v>
      </c>
      <c r="B6" s="2"/>
      <c r="C6" s="2"/>
      <c r="D6" s="2"/>
      <c r="E6" s="1">
        <v>0</v>
      </c>
      <c r="P6" t="s">
        <v>5</v>
      </c>
      <c r="Q6">
        <v>-1</v>
      </c>
    </row>
    <row r="7" spans="1:24" x14ac:dyDescent="0.25">
      <c r="P7" t="s">
        <v>6</v>
      </c>
      <c r="Q7">
        <v>-2</v>
      </c>
    </row>
    <row r="8" spans="1:24" x14ac:dyDescent="0.25">
      <c r="P8" t="s">
        <v>12</v>
      </c>
      <c r="Q8">
        <v>1</v>
      </c>
    </row>
    <row r="9" spans="1:24" x14ac:dyDescent="0.25">
      <c r="A9" t="s">
        <v>20</v>
      </c>
      <c r="B9" s="3">
        <f>(7-B2)/6</f>
        <v>0.16666666666666666</v>
      </c>
      <c r="C9" s="3">
        <f t="shared" ref="C9:G9" si="1">(7-C2)/6</f>
        <v>0.33333333333333331</v>
      </c>
      <c r="D9" s="3">
        <f t="shared" si="1"/>
        <v>0.5</v>
      </c>
      <c r="E9" s="3">
        <f t="shared" si="1"/>
        <v>0.66666666666666663</v>
      </c>
      <c r="F9" s="3">
        <f t="shared" si="1"/>
        <v>0.83333333333333337</v>
      </c>
      <c r="G9" s="3">
        <f t="shared" si="1"/>
        <v>0.83333333333333337</v>
      </c>
      <c r="P9" t="s">
        <v>13</v>
      </c>
      <c r="Q9">
        <v>0</v>
      </c>
    </row>
    <row r="10" spans="1:24" x14ac:dyDescent="0.25">
      <c r="P10" t="s">
        <v>11</v>
      </c>
      <c r="Q10">
        <v>0</v>
      </c>
    </row>
    <row r="11" spans="1:24" x14ac:dyDescent="0.25">
      <c r="P11" t="s">
        <v>15</v>
      </c>
      <c r="Q11">
        <v>-2</v>
      </c>
    </row>
    <row r="12" spans="1:24" x14ac:dyDescent="0.25">
      <c r="P12" t="s">
        <v>16</v>
      </c>
      <c r="Q12">
        <v>2</v>
      </c>
    </row>
    <row r="13" spans="1:24" x14ac:dyDescent="0.25">
      <c r="P13" t="s">
        <v>17</v>
      </c>
      <c r="Q13">
        <v>0</v>
      </c>
    </row>
    <row r="14" spans="1:24" x14ac:dyDescent="0.25">
      <c r="P14" t="s">
        <v>18</v>
      </c>
      <c r="Q14">
        <v>0</v>
      </c>
    </row>
    <row r="15" spans="1:24" x14ac:dyDescent="0.25">
      <c r="P15" t="s">
        <v>19</v>
      </c>
      <c r="Q15">
        <v>0</v>
      </c>
    </row>
  </sheetData>
  <mergeCells count="3">
    <mergeCell ref="A4:D4"/>
    <mergeCell ref="A5:D5"/>
    <mergeCell ref="A6:D6"/>
  </mergeCells>
  <dataValidations count="1">
    <dataValidation type="list" allowBlank="1" showInputMessage="1" showErrorMessage="1" sqref="A2">
      <formula1>$P$2:$P$16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D10 Rosters</vt:lpstr>
      <vt:lpstr>D10 Agility</vt:lpstr>
      <vt:lpstr>Armour</vt:lpstr>
      <vt:lpstr>D6 Agility</vt:lpstr>
    </vt:vector>
  </TitlesOfParts>
  <Company>Coventry City Council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Authorised User</dc:creator>
  <cp:lastModifiedBy>Authorised User</cp:lastModifiedBy>
  <dcterms:created xsi:type="dcterms:W3CDTF">2016-01-29T10:19:57Z</dcterms:created>
  <dcterms:modified xsi:type="dcterms:W3CDTF">2016-02-03T12:04:18Z</dcterms:modified>
</cp:coreProperties>
</file>